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ERY\FILE MERI 2025\PERENCANAAN\LAPORAN EVALUASI INSPEKTORAT TW IV 2024\"/>
    </mc:Choice>
  </mc:AlternateContent>
  <xr:revisionPtr revIDLastSave="0" documentId="13_ncr:1_{D8C5FA06-58B7-40E0-BBB6-C4D1BB5045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KT-P 2024 (2)" sheetId="29" r:id="rId1"/>
  </sheets>
  <externalReferences>
    <externalReference r:id="rId2"/>
    <externalReference r:id="rId3"/>
    <externalReference r:id="rId4"/>
  </externalReferences>
  <definedNames>
    <definedName name="f.7">[1]RKPD!$B$3:$M$1048576</definedName>
    <definedName name="KUA">'[2]KUA-PPAS'!$B$3:$K$104</definedName>
    <definedName name="_xlnm.Print_Area" localSheetId="0">'RKT-P 2024 (2)'!$A$1:$L$112</definedName>
    <definedName name="RKA">[2]RKA!$B$4:$N$1048576</definedName>
    <definedName name="RKPD">[2]RKPD!$B$3:$M$1048576</definedName>
    <definedName name="RPJMD">'[2]Program RPJMD_pokok'!$B$3:$P$61</definedName>
    <definedName name="RPJMD2">'[2]Program RPJMD_revisi'!$B$3:$O$1048576</definedName>
    <definedName name="RR">'[3]Program RPJMD_revisi'!$B$3:$O$1048576</definedName>
  </definedNames>
  <calcPr calcId="181029"/>
</workbook>
</file>

<file path=xl/calcChain.xml><?xml version="1.0" encoding="utf-8"?>
<calcChain xmlns="http://schemas.openxmlformats.org/spreadsheetml/2006/main">
  <c r="K102" i="29" l="1"/>
  <c r="G91" i="29"/>
  <c r="G83" i="29"/>
  <c r="G79" i="29"/>
  <c r="G68" i="29"/>
  <c r="G66" i="29"/>
  <c r="G63" i="29"/>
  <c r="G57" i="29"/>
  <c r="G53" i="29"/>
  <c r="G47" i="29"/>
  <c r="G41" i="29" s="1"/>
  <c r="G38" i="29"/>
  <c r="G35" i="29" s="1"/>
  <c r="G29" i="29"/>
  <c r="G25" i="29"/>
  <c r="G20" i="29" s="1"/>
  <c r="G17" i="29"/>
  <c r="G14" i="29" s="1"/>
  <c r="G11" i="29"/>
  <c r="G8" i="29" s="1"/>
  <c r="G51" i="29" l="1"/>
</calcChain>
</file>

<file path=xl/sharedStrings.xml><?xml version="1.0" encoding="utf-8"?>
<sst xmlns="http://schemas.openxmlformats.org/spreadsheetml/2006/main" count="226" uniqueCount="170">
  <si>
    <t xml:space="preserve">KANTOR CAMAT MANGKUTANA TAHUN 2024 </t>
  </si>
  <si>
    <t>No</t>
  </si>
  <si>
    <t>SASARAN</t>
  </si>
  <si>
    <t>TARGET</t>
  </si>
  <si>
    <t>PROGRAM/KEGIATAN</t>
  </si>
  <si>
    <t>INDIKATOR PROGRAM</t>
  </si>
  <si>
    <t>ANGGARAN</t>
  </si>
  <si>
    <t>SUB KEGIATAN</t>
  </si>
  <si>
    <t xml:space="preserve">INDIKATOR SUB KEGIATAN </t>
  </si>
  <si>
    <t xml:space="preserve">TARGET </t>
  </si>
  <si>
    <t>ANGGARAN (Rp)</t>
  </si>
  <si>
    <t>Meningkatnya Kemampuan Pelayanan Publik Penyelenggaraan Urusan Pemerintahan Kecamatan</t>
  </si>
  <si>
    <t>Indeks Kepuasan Masyarakat (IKM)</t>
  </si>
  <si>
    <t>PROGRAM PENYELENGGARAAN PEMERINTAHAN DAN PELAYANAN PUBLIK</t>
  </si>
  <si>
    <t>Persentase capaian kinerja peningkatan penyelenggaraan pemerintahan dan pelayanan publik ('%)</t>
  </si>
  <si>
    <t>Kegiatan Pelaksanaan Urusan Pemerintahan yang Dilimpahkan kepada Camat</t>
  </si>
  <si>
    <t>Sub Kegiatan Pelaksanaan Urusan Pemerintahan yang terkait dengan Pelayanan  Perizinan  Non Usaha</t>
  </si>
  <si>
    <t>Jumlah dokumen non perizinan usaha yang dilaksanakan</t>
  </si>
  <si>
    <t>12 Dokumen</t>
  </si>
  <si>
    <t>Warsi Salipadang, SE, M.Si</t>
  </si>
  <si>
    <t>100%</t>
  </si>
  <si>
    <t>PROGRAM PEMBERDAYAAN MASYARAKAT DESA DAN KELURAHAN</t>
  </si>
  <si>
    <t>Persentase Capaian Kinerja Pemberdayaan masyarakat Desa dan Kelurahan ('%)</t>
  </si>
  <si>
    <t>Sub Kegiatan Peningkatan Partisipasi Masyarakat dalam Forum Musyawarah Perencanaan Pembangunan di Desa</t>
  </si>
  <si>
    <t>Jumlah Lembaga kemasyarakatan yang berpartisipasi dalam forum musyawarah perencanaan Pembangunan di desa</t>
  </si>
  <si>
    <t>10 Lembaga</t>
  </si>
  <si>
    <t>Kegiatan Koordinasi Kegiatan Pemberdayaan Desa</t>
  </si>
  <si>
    <t>Persentase koordinasi kegiatan pemberdayaan desa yang dilaksanakan ('%)</t>
  </si>
  <si>
    <t>Sub Kegiatan Peningkatan Efektifitas Kegiatan Pemberdayaan Masyarakat di Wilayah Kecamatan</t>
  </si>
  <si>
    <t>Jumlah laporan peningkatan efektifitas kegiatan pemberdayaan Masyarakat di wilayah kecamatan</t>
  </si>
  <si>
    <t>12 Laporan</t>
  </si>
  <si>
    <t>Ahmad, S.AN</t>
  </si>
  <si>
    <t>PROGRAM KOORDINASI KETENTRAMAN DAN KETERTIBAN UMUM</t>
  </si>
  <si>
    <t>Persentase Rata-rata capaian kinerja pelayanan Ketentraman dan ketertiban umum ('%)</t>
  </si>
  <si>
    <t>Sub Kegiatan Sinergitas dengan Kepolisian Negara Republik Indonesia, Tentara Nasional Indonesia dan Instansi Vertikal di Wilayah Kecamatan</t>
  </si>
  <si>
    <t>Kegiatan Koordinasi Upaya Penyelenggaraan Ketenteraman dan Ketertiban Umum</t>
  </si>
  <si>
    <t>Persentase koordinasi upaya penyelenggaraan ketenteraman dan ketertiban umum yang dilaksanakan ('%)</t>
  </si>
  <si>
    <t>Sub Kegiatan Harmonisasi Hubungan Dengan Tokoh Agama dan Tokoh Masyarakat</t>
  </si>
  <si>
    <t>Jumlah laporan pelaksanaan harmonisasi hubungan dengan tokoh agama dan tokoh masyarakat</t>
  </si>
  <si>
    <t>Koordinasi Penerapan dan Penegakan Peraturan Daerah dan Peraturan Kepala Daerah</t>
  </si>
  <si>
    <t>Persentase pelaksanaan koordinasi penerapan penegakan Perda dan Perkada ('%)</t>
  </si>
  <si>
    <t>Koordinasi/Sinergi Dengan Perangkat Daerah yang Tugas dan Fungsinya di Bidang Penegakan Peraturan Perundang-Undangan dan/atau Kepolisian Negara Republik Indonesia</t>
  </si>
  <si>
    <t>Jumlah laporan koordinasi/sinergitas dengan perangkat daerah yang tugas dan fungsinya dibidang penegakan peraturan perundang-undangan dan/atau Kepolisian Negara Republik Indonesia</t>
  </si>
  <si>
    <t>PROGRAM PENYELENGGARAAN URUSAN PEMERINTAHAN UMUM</t>
  </si>
  <si>
    <t>Persentase Capaian Kinerja Penyelenggaran Pemerintahan Umum kecamatan ('%)</t>
  </si>
  <si>
    <t>Kegiatan Penyelenggaraan Urusan Pemerintahan Umum sesuai Penugasan Kepala Daerah</t>
  </si>
  <si>
    <t>Persentase rekomendasi Forum koordinasi pimpinan kecamatan yang ditindaklanjuti ('%)</t>
  </si>
  <si>
    <t>Sub Kegiatan Pelaksanaan Tugas Forum Koordinasi Pimpinan di Kecamatan</t>
  </si>
  <si>
    <t>Jumlah dokumen tugas forum koordinasi pimpinan di kecamatan</t>
  </si>
  <si>
    <t>Darmawati, SE</t>
  </si>
  <si>
    <t>PROGRAM PEMBINAAN DAN PENGAWASAN PEMERINTAHAN DESA</t>
  </si>
  <si>
    <t>Persentase penyelengaraan pemerintahan desa yang berjalan sesuai standar dan ketentuan perundangan yang berlaku ('%)</t>
  </si>
  <si>
    <t>Sub Kegiatan Fasilitasi Penyusunan Peraturan Desa dan Peraturan Kepala Desa</t>
  </si>
  <si>
    <t>Jumlah dokumen yang di fasilitasi dalam rangka penyusunan peraturan desa dan peraturan kepala desa</t>
  </si>
  <si>
    <t>Kegiatan Fasilitasi, Rekomendasi dan Koordinasi Pembinaan dan Pengawasan Pemerintahan Desa</t>
  </si>
  <si>
    <t>Sub Kegiatan Koordinasi Pelaksanaan Pembangunan Kawasan Perdesaan di Wilayah Kecamatan</t>
  </si>
  <si>
    <t>Jumlah laporan hasil koordinasi pelaksanaan Pembangunan Kawasan perdesaan di wilayah kecamatan</t>
  </si>
  <si>
    <t>4 Laporan</t>
  </si>
  <si>
    <t>Meningkatnya Capaian Kinerja dan Keuangan Penyelenggaraan Urusan Pemerintahan Kecamatan</t>
  </si>
  <si>
    <t>Nilai  SAKIP Hasil Evaluasi Inspektorat</t>
  </si>
  <si>
    <t>Program Penunjang Urusan Pemerintahan Daerah Kabupaten/Kota</t>
  </si>
  <si>
    <t>Persentase penunjang urusan perangkat daerah berjalan sesuai standar ('%)</t>
  </si>
  <si>
    <t>Kegiatan Perencanaan, Penganggaran, dan Evaluasi Kinerja Perangkat Daerah</t>
  </si>
  <si>
    <t xml:space="preserve">Persentase penyusunan dokumen perencanaan, penganggaran &amp; evaluasi tepat waktu </t>
  </si>
  <si>
    <t>Sub Kegiatan Penyusunan Dokumen Perencanaan Perangkat Daerah</t>
  </si>
  <si>
    <t>Jumlah Dokumen Perencanaan perangkat daerah</t>
  </si>
  <si>
    <t>2 Dok</t>
  </si>
  <si>
    <t>Meri, S.Pi</t>
  </si>
  <si>
    <t>Sub Kegiatan Koordinasi dan Penyusunan Dokumen RKA-SKPD</t>
  </si>
  <si>
    <t xml:space="preserve">Jumlah Dokumen RKA SKPD </t>
  </si>
  <si>
    <t>Sub Kegiatan Koordinasi dan Penyusunan DPA-SKPD</t>
  </si>
  <si>
    <t xml:space="preserve">Jumlah Dokumen DPA SKPD </t>
  </si>
  <si>
    <t>Sub Kegiatan Evaluasi Kinerja Perangkat Daerah</t>
  </si>
  <si>
    <t xml:space="preserve">Jumlah Laporan evaluasi Kinerja Perangkat Daerah </t>
  </si>
  <si>
    <t>Kegiatan Administrasi Keuangan Perangkat Daerah</t>
  </si>
  <si>
    <t>Persentase administrasi keuangan yang terselenggarakan dengan baik</t>
  </si>
  <si>
    <t>Sub Kegiatan Penyediaan Gaji dan Tunjangan ASN</t>
  </si>
  <si>
    <t>Jumlah orang yang menerima gaji dan tunjangan ASN</t>
  </si>
  <si>
    <t>18 Org</t>
  </si>
  <si>
    <t>Mansyur, S.Sos</t>
  </si>
  <si>
    <t>Sub Kegiatan Koordinasi dan Penyusunan Laporan Keuangan Bulanan/Triwulanan/Semesteran SKPD</t>
  </si>
  <si>
    <t xml:space="preserve">Jumlah laporan Keuangan Bulanan/Triwulanan/Semesteran SKPD </t>
  </si>
  <si>
    <t>18 Laporan</t>
  </si>
  <si>
    <t>Kegiatan Administrasi Barang Milik Daerah pada Perangkat Daerah</t>
  </si>
  <si>
    <t>Persentase Barang Milik Daerah (BMD) yang diadminisrasikan sesuai standar</t>
  </si>
  <si>
    <t>Sub Kegiatan Penatausahaan Barang Milik Daerah pada SKPD</t>
  </si>
  <si>
    <t xml:space="preserve">Jumlah laporan penatausahaan Barang Milik   Daerah pada SKPD </t>
  </si>
  <si>
    <t>Administrasi Kepegawaian Perangkat Daerah</t>
  </si>
  <si>
    <t>Persentase rata-rata capaian kinerja administrasi kepegawaian perangkat daerah</t>
  </si>
  <si>
    <t>Sub Kegiatan Pendataan dan Pengolahan Administrasi Kepegawaian</t>
  </si>
  <si>
    <t>Jumlah dokumen pendataan dan pengolahan Administrasi kepegawaian</t>
  </si>
  <si>
    <t>12 Dok</t>
  </si>
  <si>
    <t>Sub Kegiatan Bimbingan Teknis Implementasi Peraturan Perundang- Undangan</t>
  </si>
  <si>
    <t>Jumlah Orang yang Mengikuti Bimbingan Teknis Implementasi Peraturan Perundang-undangan</t>
  </si>
  <si>
    <t>Administrasi Umum Perangkat Daerah</t>
  </si>
  <si>
    <t>Persentase rata-rata capaian kinerja administrasi umum perangkat daerah</t>
  </si>
  <si>
    <t>Sub Kegiatan Penyediaan Komponen Instalasi Listrik/Penerangan Bangunan Kantor</t>
  </si>
  <si>
    <t>Jumlah paket komponen instalasi listrik/penerangan bangunan kantor yang disediakan</t>
  </si>
  <si>
    <t>9  Paket</t>
  </si>
  <si>
    <t>Sub Kegiatan Penyediaan Bahan Logistik Kantor</t>
  </si>
  <si>
    <t>Jumlah paket Bahan Logistik Kantor yang  disediakan</t>
  </si>
  <si>
    <t>15 Paket</t>
  </si>
  <si>
    <t>Sub Kegiatan Penyediaan Barang Cetakan dan Penggandaan</t>
  </si>
  <si>
    <t>Jumlah paket Barang Cetakan dan Penggandaan   yang disediakan</t>
  </si>
  <si>
    <t>7  Paket</t>
  </si>
  <si>
    <t>Sub Kegiatan Penyediaan Bahan Bacaan dan Peraturan Perundang-undangan</t>
  </si>
  <si>
    <t>Jumlah dokumen Bahan Bacaan dan Peraturan  Perundang- undangan yang disediakan</t>
  </si>
  <si>
    <t>36 Dokumen</t>
  </si>
  <si>
    <t>Sub Kegiatan Fasilitasi Kunjungan Tamu</t>
  </si>
  <si>
    <t xml:space="preserve">Jumlah laporan fasilitasi kunjungan tamu  </t>
  </si>
  <si>
    <t>96 Laporan</t>
  </si>
  <si>
    <t>Sub Kegiatan Penyelenggaraan Rapat Koordinasi dan Konsultasi SKPD</t>
  </si>
  <si>
    <t xml:space="preserve">Jumlah laporan penyelenggaraan Rapat Koordinasi dan Konsultasi SKPD </t>
  </si>
  <si>
    <t>Kegiatan Pengadaan Barang Milik Daerah Penunjang Urusan Pemerintah Daerah</t>
  </si>
  <si>
    <t>Persentase BMD-PD penunjang yang terpenuhi</t>
  </si>
  <si>
    <t>Pengadaan Kendaraan Perorangan Dinas atau Kendaraan Dinas Jabatan</t>
  </si>
  <si>
    <t>Jumlah unit kendaraan perorangan dinas atau kendaraan dinas jabatan yang disediakan</t>
  </si>
  <si>
    <t>1 Unit</t>
  </si>
  <si>
    <t>Pengadaan Mebel</t>
  </si>
  <si>
    <t>Jumlah paket mebel yang disediakan</t>
  </si>
  <si>
    <t>Pengadaan Peralatan dan Mesin Lainnya</t>
  </si>
  <si>
    <t>Jumlah unit peralatan dan mesin lainnya  yang disediakan</t>
  </si>
  <si>
    <t>Pengadaan Saranan dan Prasaranana Gedung Kantor atau Bangunan Lainnya</t>
  </si>
  <si>
    <t>Jumlah unit sarana dan prasarana Gedung kantor atau bangunan lainnya yang disediakan</t>
  </si>
  <si>
    <t>4 Unit</t>
  </si>
  <si>
    <t>Kegiatan Penyediaan Jasa Penunjang Urusan Pemerintahan Daerah</t>
  </si>
  <si>
    <t>Persentase rata-rata capaian kinerja Penyediaan Jasa Penunjang Urusan Pemerintahan Daerah</t>
  </si>
  <si>
    <t>Sub Kegiatan Penyediaan Jasa Surat Menyurat</t>
  </si>
  <si>
    <t>Jumlah laporan penyediaan jasa surat menyurat</t>
  </si>
  <si>
    <t xml:space="preserve"> </t>
  </si>
  <si>
    <t>Sub Kegiatan Penyediaan Jasa Komunikasi, Sumber Daya Air dan Listrik</t>
  </si>
  <si>
    <t>Jumlah laporan penyediaan jasa komunikasi sumberdaya air dan listrik yang disediakan</t>
  </si>
  <si>
    <t>Sub Kegiatan Penyediaan Jasa peralatan dan perlengkapan kantor</t>
  </si>
  <si>
    <t xml:space="preserve">Jumlah laporan penyediaan jasa peralatan dan perlengkapan kantor yang disediakan </t>
  </si>
  <si>
    <t>2 Laporan</t>
  </si>
  <si>
    <t>Sub Kegiatan Penyediaan Jasa Tenaga Pelayanan Umum Kantor</t>
  </si>
  <si>
    <t xml:space="preserve">Jumlah laporan penyediaan jasa pelayanan umum kantor  yang disediakan </t>
  </si>
  <si>
    <t>Kegiatan Pemeliharaan Barang Milik Daerah Penunjang Urusan Pemerintahan Daerah</t>
  </si>
  <si>
    <t xml:space="preserve">Persentase Barang Milik Daerah penunjang urusan pemerintahan yang terpelihara dengan baik </t>
  </si>
  <si>
    <t>Sub Kegiatan Penyediaan Jasa Pemeliharaan, Biaya Pemeliharaan, Pajak, dan Perizinan Kendaraan Dinas Operasional atau Lapangan</t>
  </si>
  <si>
    <t>Jumlah kendaraan dinas operasional atau lapangan yang  dipelihara dan dibayarkan pajak dan perizinannya</t>
  </si>
  <si>
    <t>3 Unit</t>
  </si>
  <si>
    <t>Sub Kegiatan Pemeliharaan Peralatan dan Mesin Lainnya</t>
  </si>
  <si>
    <t>Jumlah peralatan dan mesin lainnya yang  dipelihara</t>
  </si>
  <si>
    <t>14 Unit</t>
  </si>
  <si>
    <t>Sub Kegiatan Pemeliharaan/Rehabilitasi Gedung Kantor dan Bangunan Lainnya</t>
  </si>
  <si>
    <t>Jumlah gedung kantor dan bangunan lainnya    yang dipelihara/ direhabilitasi</t>
  </si>
  <si>
    <t>Sub Kegiatan Pemeliharaan/Rehabilitasi Sarana dan Prasarana Gedung Kantor atau Bangunan Lainnya</t>
  </si>
  <si>
    <t>Jumlah  sarana dan prasarana gedung kantor dan bangunan lainnya    yang dipelihara/ direhabilitasi</t>
  </si>
  <si>
    <t>10 Unit</t>
  </si>
  <si>
    <t>JUMLAH</t>
  </si>
  <si>
    <t>Camat   Mangkutana,</t>
  </si>
  <si>
    <t>ZULKIFLI ADI SAPUTRA, ST</t>
  </si>
  <si>
    <t>Pkt. : Penata tK. I / III.d</t>
  </si>
  <si>
    <t>NIP. 19840710 201001 1 026</t>
  </si>
  <si>
    <t>INDIKATOR SASARAN</t>
  </si>
  <si>
    <t xml:space="preserve">  PERUBAHAN RENCANA KINERJA TAHUNAN ( RKT)</t>
  </si>
  <si>
    <t>Persentase urusan pemerintahan yang dilimpahkan kepada camat yang dilaksanakan</t>
  </si>
  <si>
    <t>Mangkutana, 1 Oktober  2024</t>
  </si>
  <si>
    <t>Muslim, S.Pd</t>
  </si>
  <si>
    <t>22 Dokumen</t>
  </si>
  <si>
    <t>Persentase fasilitasi, rekomendasi dan koordinasi pembinaan dan pengawasan Pemerintahan Desa yang dilaksanakan ('%)</t>
  </si>
  <si>
    <t>8 Laporan</t>
  </si>
  <si>
    <t>8 Orang</t>
  </si>
  <si>
    <t>750 Laporan</t>
  </si>
  <si>
    <t>2 Unit</t>
  </si>
  <si>
    <t>Jumlah laporan hasil sinergitas dengan kepolisian negara republik Indonesia, tentara nasional Indonesia dan instansi vertikal di wilayah kecamatan</t>
  </si>
  <si>
    <t>71.55</t>
  </si>
  <si>
    <t>87,40</t>
  </si>
  <si>
    <t>10 Laporan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</si>
</sst>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&quot;Rp&quot;* #,##0.00_);_(&quot;Rp&quot;* \(#,##0.00\);_(&quot;Rp&quot;* &quot;-&quot;??_);_(@_)"/>
    <numFmt numFmtId="166" formatCode="_(* #,##0.000_);_(* \(#,##0.000\);_(* &quot;-&quot;???_);_(@_)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0"/>
      <color rgb="FF000000"/>
      <name val="Arial"/>
      <family val="2"/>
    </font>
    <font>
      <b/>
      <sz val="10"/>
      <color indexed="8"/>
      <name val="Century Gothic"/>
      <family val="2"/>
    </font>
    <font>
      <b/>
      <sz val="10"/>
      <color rgb="FF000000"/>
      <name val="Arial"/>
      <family val="2"/>
    </font>
    <font>
      <b/>
      <sz val="10"/>
      <color rgb="FF000000"/>
      <name val="Century Gothic"/>
      <family val="2"/>
    </font>
    <font>
      <b/>
      <u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sz val="10"/>
      <name val="Century Gothic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26">
    <xf numFmtId="0" fontId="0" fillId="0" borderId="0"/>
    <xf numFmtId="41" fontId="2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12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9" fillId="0" borderId="0">
      <alignment vertical="top"/>
    </xf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1" fillId="0" borderId="0"/>
    <xf numFmtId="0" fontId="9" fillId="0" borderId="0">
      <alignment vertical="top"/>
    </xf>
    <xf numFmtId="0" fontId="9" fillId="0" borderId="0">
      <alignment vertical="top"/>
    </xf>
    <xf numFmtId="0" fontId="12" fillId="0" borderId="0"/>
    <xf numFmtId="0" fontId="9" fillId="0" borderId="0">
      <alignment vertical="top"/>
    </xf>
    <xf numFmtId="0" fontId="29" fillId="0" borderId="0"/>
    <xf numFmtId="0" fontId="21" fillId="0" borderId="0"/>
    <xf numFmtId="0" fontId="9" fillId="0" borderId="0">
      <alignment vertical="top"/>
    </xf>
    <xf numFmtId="0" fontId="9" fillId="0" borderId="0">
      <alignment vertical="top"/>
    </xf>
    <xf numFmtId="0" fontId="22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2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3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9" fillId="0" borderId="0">
      <alignment vertical="top"/>
    </xf>
    <xf numFmtId="0" fontId="22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9" fillId="0" borderId="0"/>
    <xf numFmtId="0" fontId="2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3" borderId="0">
      <alignment horizontal="left" vertical="top"/>
    </xf>
    <xf numFmtId="0" fontId="24" fillId="3" borderId="0">
      <alignment horizontal="right" vertical="top"/>
    </xf>
    <xf numFmtId="0" fontId="25" fillId="3" borderId="0">
      <alignment horizontal="left" vertical="top"/>
    </xf>
    <xf numFmtId="0" fontId="26" fillId="3" borderId="0">
      <alignment horizontal="left" vertical="top"/>
    </xf>
    <xf numFmtId="0" fontId="26" fillId="3" borderId="0">
      <alignment horizontal="right" vertical="top"/>
    </xf>
    <xf numFmtId="0" fontId="25" fillId="3" borderId="0">
      <alignment horizontal="right" vertical="top"/>
    </xf>
    <xf numFmtId="0" fontId="25" fillId="3" borderId="0">
      <alignment horizontal="right" vertical="top"/>
    </xf>
    <xf numFmtId="0" fontId="27" fillId="3" borderId="0">
      <alignment horizontal="center" vertical="top"/>
    </xf>
    <xf numFmtId="0" fontId="24" fillId="3" borderId="0">
      <alignment horizontal="left" vertical="top"/>
    </xf>
    <xf numFmtId="0" fontId="28" fillId="3" borderId="0">
      <alignment horizontal="center" vertical="top"/>
    </xf>
    <xf numFmtId="0" fontId="28" fillId="3" borderId="0">
      <alignment horizontal="right" vertical="top"/>
    </xf>
    <xf numFmtId="0" fontId="28" fillId="3" borderId="0">
      <alignment horizontal="left" vertical="top"/>
    </xf>
    <xf numFmtId="0" fontId="27" fillId="3" borderId="0">
      <alignment horizontal="right" vertical="center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4" fillId="0" borderId="0"/>
  </cellStyleXfs>
  <cellXfs count="31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/>
    <xf numFmtId="0" fontId="3" fillId="2" borderId="3" xfId="0" applyFont="1" applyFill="1" applyBorder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top" wrapText="1"/>
    </xf>
    <xf numFmtId="49" fontId="7" fillId="2" borderId="14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top" wrapText="1"/>
    </xf>
    <xf numFmtId="49" fontId="11" fillId="2" borderId="8" xfId="0" applyNumberFormat="1" applyFont="1" applyFill="1" applyBorder="1" applyAlignment="1">
      <alignment horizontal="center" vertical="center" wrapText="1"/>
    </xf>
    <xf numFmtId="41" fontId="11" fillId="2" borderId="8" xfId="0" applyNumberFormat="1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9" fontId="7" fillId="2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9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1" fontId="13" fillId="2" borderId="13" xfId="0" applyNumberFormat="1" applyFont="1" applyFill="1" applyBorder="1" applyAlignment="1">
      <alignment horizontal="left" vertical="center" wrapText="1"/>
    </xf>
    <xf numFmtId="41" fontId="9" fillId="2" borderId="19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9" fontId="9" fillId="2" borderId="8" xfId="0" applyNumberFormat="1" applyFont="1" applyFill="1" applyBorder="1" applyAlignment="1">
      <alignment horizontal="center" vertical="center"/>
    </xf>
    <xf numFmtId="9" fontId="9" fillId="2" borderId="9" xfId="0" applyNumberFormat="1" applyFont="1" applyFill="1" applyBorder="1" applyAlignment="1">
      <alignment horizontal="center" vertical="center"/>
    </xf>
    <xf numFmtId="41" fontId="14" fillId="2" borderId="13" xfId="0" applyNumberFormat="1" applyFont="1" applyFill="1" applyBorder="1" applyAlignment="1">
      <alignment horizontal="right" vertical="center"/>
    </xf>
    <xf numFmtId="9" fontId="9" fillId="2" borderId="14" xfId="0" applyNumberFormat="1" applyFont="1" applyFill="1" applyBorder="1" applyAlignment="1">
      <alignment horizontal="center" vertical="center"/>
    </xf>
    <xf numFmtId="9" fontId="9" fillId="2" borderId="1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9" fontId="7" fillId="2" borderId="5" xfId="0" applyNumberFormat="1" applyFont="1" applyFill="1" applyBorder="1" applyAlignment="1">
      <alignment horizontal="center" vertical="center"/>
    </xf>
    <xf numFmtId="0" fontId="3" fillId="2" borderId="18" xfId="0" applyFont="1" applyFill="1" applyBorder="1"/>
    <xf numFmtId="0" fontId="7" fillId="2" borderId="8" xfId="0" applyFont="1" applyFill="1" applyBorder="1" applyAlignment="1">
      <alignment horizontal="left" vertical="center" wrapText="1"/>
    </xf>
    <xf numFmtId="9" fontId="7" fillId="2" borderId="8" xfId="0" applyNumberFormat="1" applyFont="1" applyFill="1" applyBorder="1" applyAlignment="1">
      <alignment horizontal="center" vertical="center"/>
    </xf>
    <xf numFmtId="0" fontId="3" fillId="2" borderId="20" xfId="0" applyFont="1" applyFill="1" applyBorder="1"/>
    <xf numFmtId="0" fontId="9" fillId="2" borderId="9" xfId="0" applyFont="1" applyFill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center" vertical="center"/>
    </xf>
    <xf numFmtId="41" fontId="12" fillId="2" borderId="19" xfId="1" applyFont="1" applyFill="1" applyBorder="1" applyAlignment="1" applyProtection="1">
      <alignment vertical="center"/>
    </xf>
    <xf numFmtId="41" fontId="13" fillId="2" borderId="13" xfId="17" applyNumberFormat="1" applyFont="1" applyFill="1" applyBorder="1" applyAlignment="1">
      <alignment horizontal="right" vertical="center"/>
    </xf>
    <xf numFmtId="41" fontId="3" fillId="2" borderId="19" xfId="1" applyFont="1" applyFill="1" applyBorder="1" applyAlignment="1" applyProtection="1">
      <alignment vertical="center"/>
    </xf>
    <xf numFmtId="0" fontId="9" fillId="2" borderId="9" xfId="0" applyFont="1" applyFill="1" applyBorder="1" applyAlignment="1">
      <alignment vertical="top" wrapText="1"/>
    </xf>
    <xf numFmtId="0" fontId="9" fillId="2" borderId="29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0" fontId="3" fillId="2" borderId="8" xfId="0" applyFont="1" applyFill="1" applyBorder="1"/>
    <xf numFmtId="0" fontId="7" fillId="2" borderId="14" xfId="0" applyFont="1" applyFill="1" applyBorder="1" applyAlignment="1">
      <alignment vertical="top" wrapText="1"/>
    </xf>
    <xf numFmtId="49" fontId="3" fillId="0" borderId="0" xfId="0" applyNumberFormat="1" applyFont="1"/>
    <xf numFmtId="49" fontId="4" fillId="0" borderId="0" xfId="0" applyNumberFormat="1" applyFont="1"/>
    <xf numFmtId="0" fontId="3" fillId="0" borderId="0" xfId="0" applyFont="1" applyAlignment="1">
      <alignment horizontal="left" indent="1"/>
    </xf>
    <xf numFmtId="41" fontId="9" fillId="2" borderId="13" xfId="0" applyNumberFormat="1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left" vertical="top" wrapText="1"/>
    </xf>
    <xf numFmtId="41" fontId="9" fillId="2" borderId="26" xfId="0" applyNumberFormat="1" applyFont="1" applyFill="1" applyBorder="1" applyAlignment="1">
      <alignment vertical="center" wrapText="1"/>
    </xf>
    <xf numFmtId="41" fontId="14" fillId="2" borderId="13" xfId="0" applyNumberFormat="1" applyFont="1" applyFill="1" applyBorder="1" applyAlignment="1">
      <alignment horizontal="right" vertical="top"/>
    </xf>
    <xf numFmtId="41" fontId="13" fillId="2" borderId="13" xfId="0" applyNumberFormat="1" applyFont="1" applyFill="1" applyBorder="1" applyAlignment="1">
      <alignment horizontal="left" vertical="top" wrapText="1"/>
    </xf>
    <xf numFmtId="9" fontId="9" fillId="2" borderId="0" xfId="0" applyNumberFormat="1" applyFont="1" applyFill="1" applyAlignment="1">
      <alignment horizontal="center" vertical="center"/>
    </xf>
    <xf numFmtId="0" fontId="3" fillId="2" borderId="24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1" fontId="30" fillId="2" borderId="9" xfId="0" applyNumberFormat="1" applyFont="1" applyFill="1" applyBorder="1" applyAlignment="1">
      <alignment horizontal="left" vertical="center" wrapText="1"/>
    </xf>
    <xf numFmtId="41" fontId="32" fillId="2" borderId="9" xfId="0" applyNumberFormat="1" applyFont="1" applyFill="1" applyBorder="1" applyAlignment="1">
      <alignment horizontal="right" vertical="center"/>
    </xf>
    <xf numFmtId="41" fontId="7" fillId="2" borderId="5" xfId="0" applyNumberFormat="1" applyFont="1" applyFill="1" applyBorder="1" applyAlignment="1">
      <alignment vertical="center" wrapText="1"/>
    </xf>
    <xf numFmtId="41" fontId="7" fillId="2" borderId="8" xfId="0" applyNumberFormat="1" applyFont="1" applyFill="1" applyBorder="1" applyAlignment="1">
      <alignment vertical="center" wrapText="1"/>
    </xf>
    <xf numFmtId="41" fontId="9" fillId="2" borderId="8" xfId="0" applyNumberFormat="1" applyFont="1" applyFill="1" applyBorder="1" applyAlignment="1">
      <alignment vertical="center" wrapText="1"/>
    </xf>
    <xf numFmtId="41" fontId="30" fillId="2" borderId="5" xfId="0" applyNumberFormat="1" applyFont="1" applyFill="1" applyBorder="1" applyAlignment="1">
      <alignment horizontal="left" vertical="center" wrapText="1"/>
    </xf>
    <xf numFmtId="9" fontId="9" fillId="2" borderId="8" xfId="0" applyNumberFormat="1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29" xfId="0" applyFont="1" applyFill="1" applyBorder="1" applyAlignment="1">
      <alignment vertical="top" wrapText="1"/>
    </xf>
    <xf numFmtId="0" fontId="9" fillId="2" borderId="29" xfId="0" applyFont="1" applyFill="1" applyBorder="1" applyAlignment="1">
      <alignment vertical="top" wrapText="1"/>
    </xf>
    <xf numFmtId="9" fontId="35" fillId="2" borderId="5" xfId="0" applyNumberFormat="1" applyFont="1" applyFill="1" applyBorder="1" applyAlignment="1">
      <alignment horizontal="center" vertical="center"/>
    </xf>
    <xf numFmtId="41" fontId="32" fillId="2" borderId="30" xfId="0" applyNumberFormat="1" applyFont="1" applyFill="1" applyBorder="1" applyAlignment="1">
      <alignment horizontal="left" vertical="center" wrapText="1"/>
    </xf>
    <xf numFmtId="41" fontId="37" fillId="2" borderId="19" xfId="0" applyNumberFormat="1" applyFont="1" applyFill="1" applyBorder="1" applyAlignment="1">
      <alignment vertical="center" wrapText="1"/>
    </xf>
    <xf numFmtId="0" fontId="35" fillId="2" borderId="5" xfId="0" applyFont="1" applyFill="1" applyBorder="1" applyAlignment="1">
      <alignment horizontal="center" vertical="center"/>
    </xf>
    <xf numFmtId="9" fontId="9" fillId="2" borderId="9" xfId="0" applyNumberFormat="1" applyFont="1" applyFill="1" applyBorder="1" applyAlignment="1">
      <alignment horizontal="center" vertical="top" wrapText="1"/>
    </xf>
    <xf numFmtId="41" fontId="12" fillId="2" borderId="13" xfId="17" applyNumberFormat="1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center" vertical="top"/>
    </xf>
    <xf numFmtId="41" fontId="3" fillId="2" borderId="13" xfId="0" applyNumberFormat="1" applyFont="1" applyFill="1" applyBorder="1" applyAlignment="1">
      <alignment vertical="top"/>
    </xf>
    <xf numFmtId="41" fontId="3" fillId="2" borderId="13" xfId="0" applyNumberFormat="1" applyFont="1" applyFill="1" applyBorder="1" applyAlignment="1">
      <alignment horizontal="right" vertical="top"/>
    </xf>
    <xf numFmtId="0" fontId="35" fillId="2" borderId="29" xfId="0" applyFont="1" applyFill="1" applyBorder="1" applyAlignment="1">
      <alignment horizontal="center" vertical="top"/>
    </xf>
    <xf numFmtId="41" fontId="14" fillId="2" borderId="30" xfId="0" applyNumberFormat="1" applyFont="1" applyFill="1" applyBorder="1" applyAlignment="1">
      <alignment horizontal="right" vertical="top"/>
    </xf>
    <xf numFmtId="9" fontId="7" fillId="2" borderId="15" xfId="0" applyNumberFormat="1" applyFont="1" applyFill="1" applyBorder="1" applyAlignment="1">
      <alignment horizontal="center" vertical="top" wrapText="1"/>
    </xf>
    <xf numFmtId="9" fontId="9" fillId="2" borderId="9" xfId="0" applyNumberFormat="1" applyFont="1" applyFill="1" applyBorder="1" applyAlignment="1">
      <alignment horizontal="center" vertical="top"/>
    </xf>
    <xf numFmtId="49" fontId="7" fillId="2" borderId="12" xfId="0" applyNumberFormat="1" applyFont="1" applyFill="1" applyBorder="1" applyAlignment="1">
      <alignment horizontal="center" vertical="top" wrapText="1"/>
    </xf>
    <xf numFmtId="9" fontId="9" fillId="2" borderId="1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top" wrapText="1"/>
    </xf>
    <xf numFmtId="49" fontId="11" fillId="2" borderId="14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/>
    <xf numFmtId="41" fontId="13" fillId="2" borderId="17" xfId="17" applyNumberFormat="1" applyFont="1" applyFill="1" applyBorder="1" applyAlignment="1">
      <alignment horizontal="right" vertical="center"/>
    </xf>
    <xf numFmtId="41" fontId="32" fillId="2" borderId="43" xfId="0" applyNumberFormat="1" applyFont="1" applyFill="1" applyBorder="1" applyAlignment="1">
      <alignment horizontal="left" vertical="center" wrapText="1"/>
    </xf>
    <xf numFmtId="0" fontId="9" fillId="2" borderId="44" xfId="0" applyFont="1" applyFill="1" applyBorder="1" applyAlignment="1">
      <alignment horizontal="left" vertical="top" wrapText="1"/>
    </xf>
    <xf numFmtId="0" fontId="3" fillId="2" borderId="5" xfId="0" applyFont="1" applyFill="1" applyBorder="1"/>
    <xf numFmtId="0" fontId="7" fillId="2" borderId="5" xfId="0" applyFont="1" applyFill="1" applyBorder="1" applyAlignment="1">
      <alignment vertical="top" wrapText="1"/>
    </xf>
    <xf numFmtId="41" fontId="9" fillId="2" borderId="17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41" fontId="9" fillId="2" borderId="25" xfId="0" applyNumberFormat="1" applyFont="1" applyFill="1" applyBorder="1" applyAlignment="1">
      <alignment vertical="center" wrapText="1"/>
    </xf>
    <xf numFmtId="41" fontId="3" fillId="2" borderId="13" xfId="0" applyNumberFormat="1" applyFont="1" applyFill="1" applyBorder="1" applyAlignment="1">
      <alignment horizontal="right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1" fontId="11" fillId="2" borderId="5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/>
    </xf>
    <xf numFmtId="41" fontId="12" fillId="2" borderId="17" xfId="1" applyFont="1" applyFill="1" applyBorder="1" applyAlignment="1" applyProtection="1">
      <alignment vertical="center"/>
    </xf>
    <xf numFmtId="0" fontId="12" fillId="2" borderId="14" xfId="0" applyFont="1" applyFill="1" applyBorder="1" applyAlignment="1">
      <alignment vertical="center" wrapText="1"/>
    </xf>
    <xf numFmtId="41" fontId="11" fillId="2" borderId="14" xfId="0" applyNumberFormat="1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/>
    </xf>
    <xf numFmtId="41" fontId="12" fillId="2" borderId="25" xfId="1" applyFont="1" applyFill="1" applyBorder="1" applyAlignment="1" applyProtection="1">
      <alignment vertical="center"/>
    </xf>
    <xf numFmtId="0" fontId="3" fillId="2" borderId="45" xfId="0" applyFont="1" applyFill="1" applyBorder="1"/>
    <xf numFmtId="0" fontId="33" fillId="2" borderId="41" xfId="26" applyFont="1" applyFill="1" applyBorder="1" applyAlignment="1">
      <alignment horizontal="left" vertical="top" wrapText="1"/>
    </xf>
    <xf numFmtId="0" fontId="31" fillId="2" borderId="42" xfId="26" applyFont="1" applyFill="1" applyBorder="1" applyAlignment="1">
      <alignment horizontal="left" vertical="top" wrapText="1"/>
    </xf>
    <xf numFmtId="0" fontId="33" fillId="2" borderId="31" xfId="26" applyFont="1" applyFill="1" applyBorder="1" applyAlignment="1">
      <alignment horizontal="left" vertical="top" wrapText="1"/>
    </xf>
    <xf numFmtId="0" fontId="31" fillId="2" borderId="37" xfId="26" applyFont="1" applyFill="1" applyBorder="1" applyAlignment="1">
      <alignment horizontal="left" vertical="top" wrapText="1"/>
    </xf>
    <xf numFmtId="41" fontId="13" fillId="2" borderId="17" xfId="0" applyNumberFormat="1" applyFont="1" applyFill="1" applyBorder="1" applyAlignment="1">
      <alignment horizontal="left" vertical="center" wrapText="1"/>
    </xf>
    <xf numFmtId="41" fontId="30" fillId="2" borderId="5" xfId="0" applyNumberFormat="1" applyFont="1" applyFill="1" applyBorder="1" applyAlignment="1">
      <alignment horizontal="center" vertical="top" wrapText="1"/>
    </xf>
    <xf numFmtId="41" fontId="9" fillId="2" borderId="14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/>
    <xf numFmtId="9" fontId="2" fillId="2" borderId="1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41" fontId="2" fillId="2" borderId="17" xfId="1" applyFont="1" applyFill="1" applyBorder="1" applyAlignment="1" applyProtection="1">
      <alignment vertical="center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top" wrapText="1"/>
    </xf>
    <xf numFmtId="41" fontId="2" fillId="2" borderId="19" xfId="1" applyFont="1" applyFill="1" applyBorder="1" applyAlignment="1" applyProtection="1">
      <alignment vertical="center"/>
    </xf>
    <xf numFmtId="0" fontId="2" fillId="2" borderId="8" xfId="0" applyFont="1" applyFill="1" applyBorder="1" applyAlignment="1">
      <alignment vertical="top" wrapText="1"/>
    </xf>
    <xf numFmtId="9" fontId="2" fillId="2" borderId="13" xfId="0" applyNumberFormat="1" applyFont="1" applyFill="1" applyBorder="1" applyAlignment="1">
      <alignment horizontal="center" vertical="center"/>
    </xf>
    <xf numFmtId="41" fontId="7" fillId="2" borderId="9" xfId="0" applyNumberFormat="1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41" fontId="7" fillId="2" borderId="1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top" wrapText="1"/>
    </xf>
    <xf numFmtId="41" fontId="3" fillId="2" borderId="14" xfId="1" applyFont="1" applyFill="1" applyBorder="1" applyAlignment="1" applyProtection="1">
      <alignment vertical="center"/>
    </xf>
    <xf numFmtId="0" fontId="2" fillId="2" borderId="34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 wrapText="1"/>
    </xf>
    <xf numFmtId="41" fontId="3" fillId="2" borderId="25" xfId="1" applyFont="1" applyFill="1" applyBorder="1" applyAlignment="1" applyProtection="1">
      <alignment vertical="center"/>
    </xf>
    <xf numFmtId="0" fontId="2" fillId="2" borderId="33" xfId="0" applyFont="1" applyFill="1" applyBorder="1" applyAlignment="1">
      <alignment vertical="top"/>
    </xf>
    <xf numFmtId="0" fontId="2" fillId="2" borderId="9" xfId="0" applyFont="1" applyFill="1" applyBorder="1" applyAlignment="1">
      <alignment vertical="top" wrapText="1"/>
    </xf>
    <xf numFmtId="9" fontId="35" fillId="2" borderId="9" xfId="0" applyNumberFormat="1" applyFont="1" applyFill="1" applyBorder="1" applyAlignment="1">
      <alignment horizontal="center" vertical="center"/>
    </xf>
    <xf numFmtId="9" fontId="35" fillId="2" borderId="8" xfId="0" applyNumberFormat="1" applyFont="1" applyFill="1" applyBorder="1" applyAlignment="1">
      <alignment horizontal="center" vertical="center"/>
    </xf>
    <xf numFmtId="41" fontId="3" fillId="2" borderId="8" xfId="1" applyFont="1" applyFill="1" applyBorder="1" applyAlignment="1" applyProtection="1">
      <alignment vertical="center"/>
    </xf>
    <xf numFmtId="41" fontId="7" fillId="2" borderId="5" xfId="0" applyNumberFormat="1" applyFont="1" applyFill="1" applyBorder="1" applyAlignment="1">
      <alignment horizontal="center" vertical="center" wrapText="1"/>
    </xf>
    <xf numFmtId="41" fontId="7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top" wrapText="1"/>
    </xf>
    <xf numFmtId="0" fontId="3" fillId="2" borderId="27" xfId="0" applyFont="1" applyFill="1" applyBorder="1"/>
    <xf numFmtId="41" fontId="7" fillId="2" borderId="9" xfId="0" applyNumberFormat="1" applyFont="1" applyFill="1" applyBorder="1" applyAlignment="1">
      <alignment horizontal="center" vertical="center" wrapText="1"/>
    </xf>
    <xf numFmtId="41" fontId="7" fillId="2" borderId="1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/>
    </xf>
    <xf numFmtId="41" fontId="7" fillId="2" borderId="12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1" fontId="3" fillId="2" borderId="12" xfId="1" applyFont="1" applyFill="1" applyBorder="1" applyAlignment="1" applyProtection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41" fontId="7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41" fontId="3" fillId="2" borderId="0" xfId="1" applyFont="1" applyFill="1" applyBorder="1" applyAlignment="1" applyProtection="1">
      <alignment vertical="center"/>
    </xf>
    <xf numFmtId="0" fontId="2" fillId="2" borderId="4" xfId="0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 wrapText="1"/>
    </xf>
    <xf numFmtId="0" fontId="10" fillId="2" borderId="11" xfId="0" applyFont="1" applyFill="1" applyBorder="1"/>
    <xf numFmtId="0" fontId="15" fillId="2" borderId="5" xfId="0" applyFont="1" applyFill="1" applyBorder="1" applyAlignment="1">
      <alignment horizontal="left" vertical="center" wrapText="1"/>
    </xf>
    <xf numFmtId="41" fontId="3" fillId="2" borderId="17" xfId="1" applyFont="1" applyFill="1" applyBorder="1" applyAlignment="1" applyProtection="1">
      <alignment vertical="center"/>
    </xf>
    <xf numFmtId="0" fontId="3" fillId="2" borderId="22" xfId="0" applyFont="1" applyFill="1" applyBorder="1"/>
    <xf numFmtId="9" fontId="2" fillId="2" borderId="5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41" fontId="7" fillId="2" borderId="9" xfId="0" applyNumberFormat="1" applyFont="1" applyFill="1" applyBorder="1" applyAlignment="1">
      <alignment vertical="top" wrapText="1"/>
    </xf>
    <xf numFmtId="0" fontId="3" fillId="2" borderId="28" xfId="0" applyFont="1" applyFill="1" applyBorder="1" applyAlignment="1">
      <alignment vertical="top"/>
    </xf>
    <xf numFmtId="0" fontId="7" fillId="2" borderId="7" xfId="0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9" fontId="9" fillId="2" borderId="2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/>
    </xf>
    <xf numFmtId="0" fontId="7" fillId="2" borderId="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 wrapText="1"/>
    </xf>
    <xf numFmtId="49" fontId="7" fillId="2" borderId="29" xfId="0" applyNumberFormat="1" applyFont="1" applyFill="1" applyBorder="1" applyAlignment="1">
      <alignment horizontal="center" vertical="center" wrapText="1"/>
    </xf>
    <xf numFmtId="41" fontId="7" fillId="2" borderId="29" xfId="0" applyNumberFormat="1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horizontal="left" vertical="top" wrapText="1"/>
    </xf>
    <xf numFmtId="41" fontId="3" fillId="2" borderId="13" xfId="1" applyFont="1" applyFill="1" applyBorder="1" applyAlignment="1" applyProtection="1">
      <alignment vertical="top"/>
    </xf>
    <xf numFmtId="0" fontId="16" fillId="2" borderId="8" xfId="0" applyFont="1" applyFill="1" applyBorder="1" applyAlignment="1">
      <alignment horizontal="left" vertical="top" wrapText="1"/>
    </xf>
    <xf numFmtId="41" fontId="3" fillId="2" borderId="26" xfId="1" applyFont="1" applyFill="1" applyBorder="1" applyAlignment="1" applyProtection="1">
      <alignment vertical="top"/>
    </xf>
    <xf numFmtId="41" fontId="3" fillId="2" borderId="26" xfId="1" applyFont="1" applyFill="1" applyBorder="1" applyAlignment="1" applyProtection="1">
      <alignment vertical="center"/>
    </xf>
    <xf numFmtId="0" fontId="3" fillId="2" borderId="2" xfId="0" applyFont="1" applyFill="1" applyBorder="1"/>
    <xf numFmtId="0" fontId="3" fillId="2" borderId="19" xfId="0" applyFont="1" applyFill="1" applyBorder="1"/>
    <xf numFmtId="49" fontId="7" fillId="2" borderId="14" xfId="0" applyNumberFormat="1" applyFont="1" applyFill="1" applyBorder="1" applyAlignment="1">
      <alignment horizontal="center" vertical="center" wrapText="1"/>
    </xf>
    <xf numFmtId="41" fontId="38" fillId="2" borderId="39" xfId="0" applyNumberFormat="1" applyFont="1" applyFill="1" applyBorder="1" applyAlignment="1">
      <alignment vertical="center" wrapText="1"/>
    </xf>
    <xf numFmtId="41" fontId="7" fillId="2" borderId="40" xfId="0" applyNumberFormat="1" applyFont="1" applyFill="1" applyBorder="1" applyAlignment="1">
      <alignment vertical="center" wrapText="1"/>
    </xf>
    <xf numFmtId="9" fontId="35" fillId="2" borderId="2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vertical="center" wrapText="1"/>
    </xf>
    <xf numFmtId="41" fontId="15" fillId="2" borderId="21" xfId="0" applyNumberFormat="1" applyFont="1" applyFill="1" applyBorder="1" applyAlignment="1">
      <alignment horizontal="center" vertical="center"/>
    </xf>
    <xf numFmtId="49" fontId="15" fillId="2" borderId="36" xfId="0" applyNumberFormat="1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center" vertical="center"/>
    </xf>
    <xf numFmtId="41" fontId="2" fillId="2" borderId="21" xfId="0" applyNumberFormat="1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49" fontId="3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1" fontId="3" fillId="2" borderId="0" xfId="0" applyNumberFormat="1" applyFont="1" applyFill="1"/>
    <xf numFmtId="0" fontId="15" fillId="2" borderId="0" xfId="0" applyFont="1" applyFill="1" applyAlignment="1">
      <alignment vertical="center"/>
    </xf>
    <xf numFmtId="166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8" fillId="2" borderId="0" xfId="0" applyFont="1" applyFill="1"/>
    <xf numFmtId="0" fontId="4" fillId="2" borderId="0" xfId="0" applyFont="1" applyFill="1"/>
    <xf numFmtId="49" fontId="19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/>
    <xf numFmtId="9" fontId="9" fillId="4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top" wrapText="1"/>
    </xf>
    <xf numFmtId="0" fontId="31" fillId="2" borderId="18" xfId="0" applyFont="1" applyFill="1" applyBorder="1" applyAlignment="1">
      <alignment horizontal="left" vertical="top" wrapText="1"/>
    </xf>
    <xf numFmtId="0" fontId="31" fillId="2" borderId="23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31" fillId="2" borderId="20" xfId="0" applyFont="1" applyFill="1" applyBorder="1" applyAlignment="1">
      <alignment horizontal="left" vertical="top" wrapText="1"/>
    </xf>
    <xf numFmtId="41" fontId="7" fillId="2" borderId="5" xfId="0" applyNumberFormat="1" applyFont="1" applyFill="1" applyBorder="1" applyAlignment="1">
      <alignment horizontal="center" vertical="center" wrapText="1"/>
    </xf>
    <xf numFmtId="41" fontId="7" fillId="2" borderId="8" xfId="0" applyNumberFormat="1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left" vertical="top" wrapText="1"/>
    </xf>
    <xf numFmtId="0" fontId="31" fillId="2" borderId="14" xfId="0" applyFont="1" applyFill="1" applyBorder="1" applyAlignment="1">
      <alignment horizontal="left" vertical="top" wrapText="1"/>
    </xf>
    <xf numFmtId="0" fontId="36" fillId="2" borderId="5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41" fontId="7" fillId="2" borderId="6" xfId="0" applyNumberFormat="1" applyFont="1" applyFill="1" applyBorder="1" applyAlignment="1">
      <alignment horizontal="center" vertical="top" wrapText="1"/>
    </xf>
    <xf numFmtId="41" fontId="7" fillId="2" borderId="9" xfId="0" applyNumberFormat="1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left" vertical="top" wrapText="1"/>
    </xf>
    <xf numFmtId="0" fontId="9" fillId="2" borderId="29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46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right" vertical="center"/>
    </xf>
    <xf numFmtId="0" fontId="39" fillId="2" borderId="17" xfId="26" applyFont="1" applyFill="1" applyBorder="1" applyAlignment="1">
      <alignment horizontal="left" vertical="top" wrapText="1"/>
    </xf>
    <xf numFmtId="0" fontId="39" fillId="2" borderId="19" xfId="26" applyFont="1" applyFill="1" applyBorder="1" applyAlignment="1">
      <alignment horizontal="left" vertical="top" wrapText="1"/>
    </xf>
    <xf numFmtId="0" fontId="39" fillId="2" borderId="38" xfId="26" applyFont="1" applyFill="1" applyBorder="1" applyAlignment="1">
      <alignment horizontal="left" vertical="top" wrapText="1"/>
    </xf>
    <xf numFmtId="0" fontId="39" fillId="2" borderId="32" xfId="26" applyFont="1" applyFill="1" applyBorder="1" applyAlignment="1">
      <alignment horizontal="left" vertical="top" wrapText="1"/>
    </xf>
  </cellXfs>
  <cellStyles count="226">
    <cellStyle name="Comma [0]" xfId="1" builtinId="6"/>
    <cellStyle name="Comma [0] 2" xfId="2" xr:uid="{00000000-0005-0000-0000-000031000000}"/>
    <cellStyle name="Comma [0] 2 2" xfId="3" xr:uid="{00000000-0005-0000-0000-000032000000}"/>
    <cellStyle name="Comma [0] 3" xfId="4" xr:uid="{00000000-0005-0000-0000-000033000000}"/>
    <cellStyle name="Comma [0] 4" xfId="5" xr:uid="{00000000-0005-0000-0000-000034000000}"/>
    <cellStyle name="Comma [0] 4 2" xfId="6" xr:uid="{00000000-0005-0000-0000-000035000000}"/>
    <cellStyle name="Comma [0] 4 3" xfId="224" xr:uid="{CA8795DE-9950-41D7-952F-8CD3038F3705}"/>
    <cellStyle name="Comma 14" xfId="7" xr:uid="{00000000-0005-0000-0000-000036000000}"/>
    <cellStyle name="Comma 2" xfId="8" xr:uid="{00000000-0005-0000-0000-000037000000}"/>
    <cellStyle name="Comma 2 2" xfId="9" xr:uid="{00000000-0005-0000-0000-000038000000}"/>
    <cellStyle name="Comma 2 3" xfId="10" xr:uid="{00000000-0005-0000-0000-000039000000}"/>
    <cellStyle name="Comma 3" xfId="11" xr:uid="{00000000-0005-0000-0000-00003A000000}"/>
    <cellStyle name="Comma 3 2" xfId="12" xr:uid="{00000000-0005-0000-0000-00003B000000}"/>
    <cellStyle name="Comma 4" xfId="13" xr:uid="{00000000-0005-0000-0000-00003C000000}"/>
    <cellStyle name="Comma 5" xfId="14" xr:uid="{00000000-0005-0000-0000-00003D000000}"/>
    <cellStyle name="Currency [0] 2" xfId="15" xr:uid="{00000000-0005-0000-0000-00003E000000}"/>
    <cellStyle name="Normal" xfId="0" builtinId="0"/>
    <cellStyle name="Normal 10" xfId="16" xr:uid="{00000000-0005-0000-0000-00003F000000}"/>
    <cellStyle name="Normal 100" xfId="17" xr:uid="{00000000-0005-0000-0000-000040000000}"/>
    <cellStyle name="Normal 100 2" xfId="223" xr:uid="{9ED646EA-8A6A-4181-8773-967D281B9BCA}"/>
    <cellStyle name="Normal 101" xfId="18" xr:uid="{00000000-0005-0000-0000-000041000000}"/>
    <cellStyle name="Normal 102" xfId="19" xr:uid="{00000000-0005-0000-0000-000042000000}"/>
    <cellStyle name="Normal 102 2" xfId="20" xr:uid="{00000000-0005-0000-0000-000043000000}"/>
    <cellStyle name="Normal 103" xfId="21" xr:uid="{00000000-0005-0000-0000-000044000000}"/>
    <cellStyle name="Normal 104" xfId="22" xr:uid="{00000000-0005-0000-0000-000045000000}"/>
    <cellStyle name="Normal 105" xfId="23" xr:uid="{00000000-0005-0000-0000-000046000000}"/>
    <cellStyle name="Normal 106" xfId="24" xr:uid="{00000000-0005-0000-0000-000047000000}"/>
    <cellStyle name="Normal 106 2" xfId="25" xr:uid="{00000000-0005-0000-0000-000048000000}"/>
    <cellStyle name="Normal 107" xfId="26" xr:uid="{00000000-0005-0000-0000-000049000000}"/>
    <cellStyle name="Normal 107 2" xfId="225" xr:uid="{88EDF69E-7244-4C17-9F17-D4602E2CE696}"/>
    <cellStyle name="Normal 108" xfId="222" xr:uid="{ED50FDFE-C79A-49A7-9E1C-1CA400A2132A}"/>
    <cellStyle name="Normal 11" xfId="27" xr:uid="{00000000-0005-0000-0000-00004A000000}"/>
    <cellStyle name="Normal 12" xfId="28" xr:uid="{00000000-0005-0000-0000-00004B000000}"/>
    <cellStyle name="Normal 13" xfId="29" xr:uid="{00000000-0005-0000-0000-00004C000000}"/>
    <cellStyle name="Normal 14" xfId="30" xr:uid="{00000000-0005-0000-0000-00004D000000}"/>
    <cellStyle name="Normal 15" xfId="31" xr:uid="{00000000-0005-0000-0000-00004E000000}"/>
    <cellStyle name="Normal 16" xfId="32" xr:uid="{00000000-0005-0000-0000-00004F000000}"/>
    <cellStyle name="Normal 17" xfId="33" xr:uid="{00000000-0005-0000-0000-000050000000}"/>
    <cellStyle name="Normal 18" xfId="34" xr:uid="{00000000-0005-0000-0000-000051000000}"/>
    <cellStyle name="Normal 19" xfId="35" xr:uid="{00000000-0005-0000-0000-000052000000}"/>
    <cellStyle name="Normal 2" xfId="36" xr:uid="{00000000-0005-0000-0000-000053000000}"/>
    <cellStyle name="Normal 2 10" xfId="37" xr:uid="{00000000-0005-0000-0000-000054000000}"/>
    <cellStyle name="Normal 2 11" xfId="38" xr:uid="{00000000-0005-0000-0000-000055000000}"/>
    <cellStyle name="Normal 2 12" xfId="39" xr:uid="{00000000-0005-0000-0000-000056000000}"/>
    <cellStyle name="Normal 2 2" xfId="40" xr:uid="{00000000-0005-0000-0000-000057000000}"/>
    <cellStyle name="Normal 2 2 2" xfId="41" xr:uid="{00000000-0005-0000-0000-000058000000}"/>
    <cellStyle name="Normal 2 2 3" xfId="42" xr:uid="{00000000-0005-0000-0000-000059000000}"/>
    <cellStyle name="Normal 2 3" xfId="43" xr:uid="{00000000-0005-0000-0000-00005A000000}"/>
    <cellStyle name="Normal 2 4" xfId="44" xr:uid="{00000000-0005-0000-0000-00005B000000}"/>
    <cellStyle name="Normal 2 4 2" xfId="45" xr:uid="{00000000-0005-0000-0000-00005C000000}"/>
    <cellStyle name="Normal 2 5" xfId="46" xr:uid="{00000000-0005-0000-0000-00005D000000}"/>
    <cellStyle name="Normal 2 6" xfId="47" xr:uid="{00000000-0005-0000-0000-00005E000000}"/>
    <cellStyle name="Normal 2 7" xfId="48" xr:uid="{00000000-0005-0000-0000-00005F000000}"/>
    <cellStyle name="Normal 2 8" xfId="49" xr:uid="{00000000-0005-0000-0000-000060000000}"/>
    <cellStyle name="Normal 2 9" xfId="50" xr:uid="{00000000-0005-0000-0000-000061000000}"/>
    <cellStyle name="Normal 20" xfId="51" xr:uid="{00000000-0005-0000-0000-000062000000}"/>
    <cellStyle name="Normal 21" xfId="52" xr:uid="{00000000-0005-0000-0000-000063000000}"/>
    <cellStyle name="Normal 22" xfId="53" xr:uid="{00000000-0005-0000-0000-000064000000}"/>
    <cellStyle name="Normal 23" xfId="54" xr:uid="{00000000-0005-0000-0000-000065000000}"/>
    <cellStyle name="Normal 24" xfId="55" xr:uid="{00000000-0005-0000-0000-000066000000}"/>
    <cellStyle name="Normal 25" xfId="56" xr:uid="{00000000-0005-0000-0000-000067000000}"/>
    <cellStyle name="Normal 26" xfId="57" xr:uid="{00000000-0005-0000-0000-000068000000}"/>
    <cellStyle name="Normal 27" xfId="58" xr:uid="{00000000-0005-0000-0000-000069000000}"/>
    <cellStyle name="Normal 28" xfId="59" xr:uid="{00000000-0005-0000-0000-00006A000000}"/>
    <cellStyle name="Normal 29" xfId="60" xr:uid="{00000000-0005-0000-0000-00006B000000}"/>
    <cellStyle name="Normal 3" xfId="61" xr:uid="{00000000-0005-0000-0000-00006C000000}"/>
    <cellStyle name="Normal 3 10" xfId="62" xr:uid="{00000000-0005-0000-0000-00006D000000}"/>
    <cellStyle name="Normal 3 11" xfId="63" xr:uid="{00000000-0005-0000-0000-00006E000000}"/>
    <cellStyle name="Normal 3 12" xfId="64" xr:uid="{00000000-0005-0000-0000-00006F000000}"/>
    <cellStyle name="Normal 3 13" xfId="65" xr:uid="{00000000-0005-0000-0000-000070000000}"/>
    <cellStyle name="Normal 3 14" xfId="66" xr:uid="{00000000-0005-0000-0000-000071000000}"/>
    <cellStyle name="Normal 3 15" xfId="67" xr:uid="{00000000-0005-0000-0000-000072000000}"/>
    <cellStyle name="Normal 3 16" xfId="68" xr:uid="{00000000-0005-0000-0000-000073000000}"/>
    <cellStyle name="Normal 3 2" xfId="69" xr:uid="{00000000-0005-0000-0000-000074000000}"/>
    <cellStyle name="Normal 3 2 10" xfId="70" xr:uid="{00000000-0005-0000-0000-000075000000}"/>
    <cellStyle name="Normal 3 2 11" xfId="71" xr:uid="{00000000-0005-0000-0000-000076000000}"/>
    <cellStyle name="Normal 3 2 12" xfId="72" xr:uid="{00000000-0005-0000-0000-000077000000}"/>
    <cellStyle name="Normal 3 2 13" xfId="73" xr:uid="{00000000-0005-0000-0000-000078000000}"/>
    <cellStyle name="Normal 3 2 14" xfId="74" xr:uid="{00000000-0005-0000-0000-000079000000}"/>
    <cellStyle name="Normal 3 2 15" xfId="75" xr:uid="{00000000-0005-0000-0000-00007A000000}"/>
    <cellStyle name="Normal 3 2 16" xfId="76" xr:uid="{00000000-0005-0000-0000-00007B000000}"/>
    <cellStyle name="Normal 3 2 2" xfId="77" xr:uid="{00000000-0005-0000-0000-00007C000000}"/>
    <cellStyle name="Normal 3 2 3" xfId="78" xr:uid="{00000000-0005-0000-0000-00007D000000}"/>
    <cellStyle name="Normal 3 2 4" xfId="79" xr:uid="{00000000-0005-0000-0000-00007E000000}"/>
    <cellStyle name="Normal 3 2 5" xfId="80" xr:uid="{00000000-0005-0000-0000-00007F000000}"/>
    <cellStyle name="Normal 3 2 6" xfId="81" xr:uid="{00000000-0005-0000-0000-000080000000}"/>
    <cellStyle name="Normal 3 2 7" xfId="82" xr:uid="{00000000-0005-0000-0000-000081000000}"/>
    <cellStyle name="Normal 3 2 8" xfId="83" xr:uid="{00000000-0005-0000-0000-000082000000}"/>
    <cellStyle name="Normal 3 2 9" xfId="84" xr:uid="{00000000-0005-0000-0000-000083000000}"/>
    <cellStyle name="Normal 3 3" xfId="85" xr:uid="{00000000-0005-0000-0000-000084000000}"/>
    <cellStyle name="Normal 3 4" xfId="86" xr:uid="{00000000-0005-0000-0000-000085000000}"/>
    <cellStyle name="Normal 3 5" xfId="87" xr:uid="{00000000-0005-0000-0000-000086000000}"/>
    <cellStyle name="Normal 3 6" xfId="88" xr:uid="{00000000-0005-0000-0000-000087000000}"/>
    <cellStyle name="Normal 3 7" xfId="89" xr:uid="{00000000-0005-0000-0000-000088000000}"/>
    <cellStyle name="Normal 3 8" xfId="90" xr:uid="{00000000-0005-0000-0000-000089000000}"/>
    <cellStyle name="Normal 3 8 7" xfId="91" xr:uid="{00000000-0005-0000-0000-00008A000000}"/>
    <cellStyle name="Normal 3 9" xfId="92" xr:uid="{00000000-0005-0000-0000-00008B000000}"/>
    <cellStyle name="Normal 30" xfId="93" xr:uid="{00000000-0005-0000-0000-00008C000000}"/>
    <cellStyle name="Normal 31" xfId="94" xr:uid="{00000000-0005-0000-0000-00008D000000}"/>
    <cellStyle name="Normal 32" xfId="95" xr:uid="{00000000-0005-0000-0000-00008E000000}"/>
    <cellStyle name="Normal 33" xfId="96" xr:uid="{00000000-0005-0000-0000-00008F000000}"/>
    <cellStyle name="Normal 34" xfId="97" xr:uid="{00000000-0005-0000-0000-000090000000}"/>
    <cellStyle name="Normal 35" xfId="98" xr:uid="{00000000-0005-0000-0000-000091000000}"/>
    <cellStyle name="Normal 36" xfId="99" xr:uid="{00000000-0005-0000-0000-000092000000}"/>
    <cellStyle name="Normal 37" xfId="100" xr:uid="{00000000-0005-0000-0000-000093000000}"/>
    <cellStyle name="Normal 38" xfId="101" xr:uid="{00000000-0005-0000-0000-000094000000}"/>
    <cellStyle name="Normal 39" xfId="102" xr:uid="{00000000-0005-0000-0000-000095000000}"/>
    <cellStyle name="Normal 4" xfId="103" xr:uid="{00000000-0005-0000-0000-000096000000}"/>
    <cellStyle name="Normal 4 10" xfId="104" xr:uid="{00000000-0005-0000-0000-000097000000}"/>
    <cellStyle name="Normal 4 11" xfId="105" xr:uid="{00000000-0005-0000-0000-000098000000}"/>
    <cellStyle name="Normal 4 12" xfId="106" xr:uid="{00000000-0005-0000-0000-000099000000}"/>
    <cellStyle name="Normal 4 13" xfId="107" xr:uid="{00000000-0005-0000-0000-00009A000000}"/>
    <cellStyle name="Normal 4 14" xfId="108" xr:uid="{00000000-0005-0000-0000-00009B000000}"/>
    <cellStyle name="Normal 4 15" xfId="109" xr:uid="{00000000-0005-0000-0000-00009C000000}"/>
    <cellStyle name="Normal 4 16" xfId="110" xr:uid="{00000000-0005-0000-0000-00009D000000}"/>
    <cellStyle name="Normal 4 2" xfId="111" xr:uid="{00000000-0005-0000-0000-00009E000000}"/>
    <cellStyle name="Normal 4 2 10" xfId="112" xr:uid="{00000000-0005-0000-0000-00009F000000}"/>
    <cellStyle name="Normal 4 2 11" xfId="113" xr:uid="{00000000-0005-0000-0000-0000A0000000}"/>
    <cellStyle name="Normal 4 2 12" xfId="114" xr:uid="{00000000-0005-0000-0000-0000A1000000}"/>
    <cellStyle name="Normal 4 2 13" xfId="115" xr:uid="{00000000-0005-0000-0000-0000A2000000}"/>
    <cellStyle name="Normal 4 2 14" xfId="116" xr:uid="{00000000-0005-0000-0000-0000A3000000}"/>
    <cellStyle name="Normal 4 2 15" xfId="117" xr:uid="{00000000-0005-0000-0000-0000A4000000}"/>
    <cellStyle name="Normal 4 2 16" xfId="118" xr:uid="{00000000-0005-0000-0000-0000A5000000}"/>
    <cellStyle name="Normal 4 2 2" xfId="119" xr:uid="{00000000-0005-0000-0000-0000A6000000}"/>
    <cellStyle name="Normal 4 2 3" xfId="120" xr:uid="{00000000-0005-0000-0000-0000A7000000}"/>
    <cellStyle name="Normal 4 2 4" xfId="121" xr:uid="{00000000-0005-0000-0000-0000A8000000}"/>
    <cellStyle name="Normal 4 2 5" xfId="122" xr:uid="{00000000-0005-0000-0000-0000A9000000}"/>
    <cellStyle name="Normal 4 2 6" xfId="123" xr:uid="{00000000-0005-0000-0000-0000AA000000}"/>
    <cellStyle name="Normal 4 2 7" xfId="124" xr:uid="{00000000-0005-0000-0000-0000AB000000}"/>
    <cellStyle name="Normal 4 2 8" xfId="125" xr:uid="{00000000-0005-0000-0000-0000AC000000}"/>
    <cellStyle name="Normal 4 2 9" xfId="126" xr:uid="{00000000-0005-0000-0000-0000AD000000}"/>
    <cellStyle name="Normal 4 3" xfId="127" xr:uid="{00000000-0005-0000-0000-0000AE000000}"/>
    <cellStyle name="Normal 4 4" xfId="128" xr:uid="{00000000-0005-0000-0000-0000AF000000}"/>
    <cellStyle name="Normal 4 5" xfId="129" xr:uid="{00000000-0005-0000-0000-0000B0000000}"/>
    <cellStyle name="Normal 4 6" xfId="130" xr:uid="{00000000-0005-0000-0000-0000B1000000}"/>
    <cellStyle name="Normal 4 7" xfId="131" xr:uid="{00000000-0005-0000-0000-0000B2000000}"/>
    <cellStyle name="Normal 4 8" xfId="132" xr:uid="{00000000-0005-0000-0000-0000B3000000}"/>
    <cellStyle name="Normal 4 9" xfId="133" xr:uid="{00000000-0005-0000-0000-0000B4000000}"/>
    <cellStyle name="Normal 40" xfId="134" xr:uid="{00000000-0005-0000-0000-0000B5000000}"/>
    <cellStyle name="Normal 41" xfId="135" xr:uid="{00000000-0005-0000-0000-0000B6000000}"/>
    <cellStyle name="Normal 42" xfId="136" xr:uid="{00000000-0005-0000-0000-0000B7000000}"/>
    <cellStyle name="Normal 43" xfId="137" xr:uid="{00000000-0005-0000-0000-0000B8000000}"/>
    <cellStyle name="Normal 44" xfId="138" xr:uid="{00000000-0005-0000-0000-0000B9000000}"/>
    <cellStyle name="Normal 45" xfId="139" xr:uid="{00000000-0005-0000-0000-0000BA000000}"/>
    <cellStyle name="Normal 46" xfId="140" xr:uid="{00000000-0005-0000-0000-0000BB000000}"/>
    <cellStyle name="Normal 47" xfId="141" xr:uid="{00000000-0005-0000-0000-0000BC000000}"/>
    <cellStyle name="Normal 48" xfId="142" xr:uid="{00000000-0005-0000-0000-0000BD000000}"/>
    <cellStyle name="Normal 49" xfId="143" xr:uid="{00000000-0005-0000-0000-0000BE000000}"/>
    <cellStyle name="Normal 5" xfId="144" xr:uid="{00000000-0005-0000-0000-0000BF000000}"/>
    <cellStyle name="Normal 5 2" xfId="145" xr:uid="{00000000-0005-0000-0000-0000C0000000}"/>
    <cellStyle name="Normal 50" xfId="146" xr:uid="{00000000-0005-0000-0000-0000C1000000}"/>
    <cellStyle name="Normal 51" xfId="147" xr:uid="{00000000-0005-0000-0000-0000C2000000}"/>
    <cellStyle name="Normal 52" xfId="148" xr:uid="{00000000-0005-0000-0000-0000C3000000}"/>
    <cellStyle name="Normal 53" xfId="149" xr:uid="{00000000-0005-0000-0000-0000C4000000}"/>
    <cellStyle name="Normal 54" xfId="150" xr:uid="{00000000-0005-0000-0000-0000C5000000}"/>
    <cellStyle name="Normal 55" xfId="151" xr:uid="{00000000-0005-0000-0000-0000C6000000}"/>
    <cellStyle name="Normal 56" xfId="152" xr:uid="{00000000-0005-0000-0000-0000C7000000}"/>
    <cellStyle name="Normal 57" xfId="153" xr:uid="{00000000-0005-0000-0000-0000C8000000}"/>
    <cellStyle name="Normal 58" xfId="154" xr:uid="{00000000-0005-0000-0000-0000C9000000}"/>
    <cellStyle name="Normal 59" xfId="155" xr:uid="{00000000-0005-0000-0000-0000CA000000}"/>
    <cellStyle name="Normal 6" xfId="156" xr:uid="{00000000-0005-0000-0000-0000CB000000}"/>
    <cellStyle name="Normal 6 2" xfId="157" xr:uid="{00000000-0005-0000-0000-0000CC000000}"/>
    <cellStyle name="Normal 60" xfId="158" xr:uid="{00000000-0005-0000-0000-0000CD000000}"/>
    <cellStyle name="Normal 61" xfId="159" xr:uid="{00000000-0005-0000-0000-0000CE000000}"/>
    <cellStyle name="Normal 62" xfId="160" xr:uid="{00000000-0005-0000-0000-0000CF000000}"/>
    <cellStyle name="Normal 63" xfId="161" xr:uid="{00000000-0005-0000-0000-0000D0000000}"/>
    <cellStyle name="Normal 64" xfId="162" xr:uid="{00000000-0005-0000-0000-0000D1000000}"/>
    <cellStyle name="Normal 65" xfId="163" xr:uid="{00000000-0005-0000-0000-0000D2000000}"/>
    <cellStyle name="Normal 65 2" xfId="164" xr:uid="{00000000-0005-0000-0000-0000D3000000}"/>
    <cellStyle name="Normal 66" xfId="165" xr:uid="{00000000-0005-0000-0000-0000D4000000}"/>
    <cellStyle name="Normal 67" xfId="166" xr:uid="{00000000-0005-0000-0000-0000D5000000}"/>
    <cellStyle name="Normal 68" xfId="167" xr:uid="{00000000-0005-0000-0000-0000D6000000}"/>
    <cellStyle name="Normal 69" xfId="168" xr:uid="{00000000-0005-0000-0000-0000D7000000}"/>
    <cellStyle name="Normal 7" xfId="169" xr:uid="{00000000-0005-0000-0000-0000D8000000}"/>
    <cellStyle name="Normal 7 2" xfId="170" xr:uid="{00000000-0005-0000-0000-0000D9000000}"/>
    <cellStyle name="Normal 7 3" xfId="171" xr:uid="{00000000-0005-0000-0000-0000DA000000}"/>
    <cellStyle name="Normal 70" xfId="172" xr:uid="{00000000-0005-0000-0000-0000DB000000}"/>
    <cellStyle name="Normal 71" xfId="173" xr:uid="{00000000-0005-0000-0000-0000DC000000}"/>
    <cellStyle name="Normal 72" xfId="174" xr:uid="{00000000-0005-0000-0000-0000DD000000}"/>
    <cellStyle name="Normal 73" xfId="175" xr:uid="{00000000-0005-0000-0000-0000DE000000}"/>
    <cellStyle name="Normal 74" xfId="176" xr:uid="{00000000-0005-0000-0000-0000DF000000}"/>
    <cellStyle name="Normal 75" xfId="177" xr:uid="{00000000-0005-0000-0000-0000E0000000}"/>
    <cellStyle name="Normal 76" xfId="178" xr:uid="{00000000-0005-0000-0000-0000E1000000}"/>
    <cellStyle name="Normal 77" xfId="179" xr:uid="{00000000-0005-0000-0000-0000E2000000}"/>
    <cellStyle name="Normal 78" xfId="180" xr:uid="{00000000-0005-0000-0000-0000E3000000}"/>
    <cellStyle name="Normal 79" xfId="181" xr:uid="{00000000-0005-0000-0000-0000E4000000}"/>
    <cellStyle name="Normal 8" xfId="182" xr:uid="{00000000-0005-0000-0000-0000E5000000}"/>
    <cellStyle name="Normal 8 2" xfId="183" xr:uid="{00000000-0005-0000-0000-0000E6000000}"/>
    <cellStyle name="Normal 80" xfId="184" xr:uid="{00000000-0005-0000-0000-0000E7000000}"/>
    <cellStyle name="Normal 81" xfId="185" xr:uid="{00000000-0005-0000-0000-0000E8000000}"/>
    <cellStyle name="Normal 82" xfId="186" xr:uid="{00000000-0005-0000-0000-0000E9000000}"/>
    <cellStyle name="Normal 83" xfId="187" xr:uid="{00000000-0005-0000-0000-0000EA000000}"/>
    <cellStyle name="Normal 84" xfId="188" xr:uid="{00000000-0005-0000-0000-0000EB000000}"/>
    <cellStyle name="Normal 85" xfId="189" xr:uid="{00000000-0005-0000-0000-0000EC000000}"/>
    <cellStyle name="Normal 86" xfId="190" xr:uid="{00000000-0005-0000-0000-0000ED000000}"/>
    <cellStyle name="Normal 87" xfId="191" xr:uid="{00000000-0005-0000-0000-0000EE000000}"/>
    <cellStyle name="Normal 88" xfId="192" xr:uid="{00000000-0005-0000-0000-0000EF000000}"/>
    <cellStyle name="Normal 89" xfId="193" xr:uid="{00000000-0005-0000-0000-0000F0000000}"/>
    <cellStyle name="Normal 9" xfId="194" xr:uid="{00000000-0005-0000-0000-0000F1000000}"/>
    <cellStyle name="Normal 90" xfId="195" xr:uid="{00000000-0005-0000-0000-0000F2000000}"/>
    <cellStyle name="Normal 91" xfId="196" xr:uid="{00000000-0005-0000-0000-0000F3000000}"/>
    <cellStyle name="Normal 92" xfId="197" xr:uid="{00000000-0005-0000-0000-0000F4000000}"/>
    <cellStyle name="Normal 93" xfId="198" xr:uid="{00000000-0005-0000-0000-0000F5000000}"/>
    <cellStyle name="Normal 94" xfId="199" xr:uid="{00000000-0005-0000-0000-0000F6000000}"/>
    <cellStyle name="Normal 95" xfId="200" xr:uid="{00000000-0005-0000-0000-0000F7000000}"/>
    <cellStyle name="Normal 96" xfId="201" xr:uid="{00000000-0005-0000-0000-0000F8000000}"/>
    <cellStyle name="Normal 97" xfId="202" xr:uid="{00000000-0005-0000-0000-0000F9000000}"/>
    <cellStyle name="Normal 98" xfId="203" xr:uid="{00000000-0005-0000-0000-0000FA000000}"/>
    <cellStyle name="Normal 99" xfId="204" xr:uid="{00000000-0005-0000-0000-0000FB000000}"/>
    <cellStyle name="Percent 2" xfId="205" xr:uid="{00000000-0005-0000-0000-0000FC000000}"/>
    <cellStyle name="Percent 3" xfId="206" xr:uid="{00000000-0005-0000-0000-0000FD000000}"/>
    <cellStyle name="Percent 4" xfId="207" xr:uid="{00000000-0005-0000-0000-0000FE000000}"/>
    <cellStyle name="Percent 6" xfId="208" xr:uid="{00000000-0005-0000-0000-0000FF000000}"/>
    <cellStyle name="S10" xfId="209" xr:uid="{00000000-0005-0000-0000-000000010000}"/>
    <cellStyle name="S11" xfId="210" xr:uid="{00000000-0005-0000-0000-000001010000}"/>
    <cellStyle name="S12" xfId="211" xr:uid="{00000000-0005-0000-0000-000002010000}"/>
    <cellStyle name="S13" xfId="212" xr:uid="{00000000-0005-0000-0000-000003010000}"/>
    <cellStyle name="S15" xfId="213" xr:uid="{00000000-0005-0000-0000-000004010000}"/>
    <cellStyle name="S16" xfId="214" xr:uid="{00000000-0005-0000-0000-000005010000}"/>
    <cellStyle name="S17" xfId="215" xr:uid="{00000000-0005-0000-0000-000006010000}"/>
    <cellStyle name="S2" xfId="216" xr:uid="{00000000-0005-0000-0000-000007010000}"/>
    <cellStyle name="S23" xfId="217" xr:uid="{00000000-0005-0000-0000-000008010000}"/>
    <cellStyle name="S3" xfId="218" xr:uid="{00000000-0005-0000-0000-000009010000}"/>
    <cellStyle name="S4" xfId="219" xr:uid="{00000000-0005-0000-0000-00000A010000}"/>
    <cellStyle name="S5" xfId="220" xr:uid="{00000000-0005-0000-0000-00000B010000}"/>
    <cellStyle name="S6" xfId="221" xr:uid="{00000000-0005-0000-0000-00000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100</xdr:row>
      <xdr:rowOff>171450</xdr:rowOff>
    </xdr:from>
    <xdr:to>
      <xdr:col>10</xdr:col>
      <xdr:colOff>796925</xdr:colOff>
      <xdr:row>114</xdr:row>
      <xdr:rowOff>146050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8DCC0C-DFE7-9A3D-A3E2-3D072DF1E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3207" b="71844" l="13157" r="903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507" t="28378" r="1" b="23326"/>
        <a:stretch/>
      </xdr:blipFill>
      <xdr:spPr bwMode="auto">
        <a:xfrm>
          <a:off x="6362700" y="43729275"/>
          <a:ext cx="4483100" cy="2679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inar\Downloads\AWAN%20DARMAWAN\1.%20PERENCANAAN\6.%20Lembar%20Kendali%20Perencanaan\2020\Perbandingan%20RPJMD-D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PELITBANGDA\BPK\Perbandingan%20RPJMD-DP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WAN%20DARMAWAN\1.%20PERENCANAAN\6.%20Lembar%20Kendali%20Perencanaan\2020\Perbandingan%20RPJMD-D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C9" t="str">
            <v>AK SMP</v>
          </cell>
          <cell r="D9">
            <v>20</v>
          </cell>
          <cell r="F9">
            <v>98.7</v>
          </cell>
          <cell r="H9">
            <v>98.87</v>
          </cell>
          <cell r="J9">
            <v>98.87</v>
          </cell>
          <cell r="L9">
            <v>99.05</v>
          </cell>
        </row>
        <row r="10">
          <cell r="C10" t="str">
            <v>AM SD</v>
          </cell>
          <cell r="D10">
            <v>122</v>
          </cell>
          <cell r="F10">
            <v>89.96</v>
          </cell>
          <cell r="H10">
            <v>90.22</v>
          </cell>
          <cell r="J10">
            <v>90.22</v>
          </cell>
          <cell r="L10">
            <v>90.06</v>
          </cell>
        </row>
        <row r="11">
          <cell r="C11" t="str">
            <v>AM SMP</v>
          </cell>
          <cell r="D11">
            <v>51.98</v>
          </cell>
          <cell r="F11">
            <v>93.16</v>
          </cell>
          <cell r="H11">
            <v>93.54</v>
          </cell>
          <cell r="J11">
            <v>93.54</v>
          </cell>
          <cell r="L11">
            <v>95.68</v>
          </cell>
        </row>
        <row r="12">
          <cell r="C12" t="str">
            <v>APK SD</v>
          </cell>
          <cell r="D12">
            <v>50</v>
          </cell>
          <cell r="F12">
            <v>108.3</v>
          </cell>
          <cell r="H12">
            <v>108.6</v>
          </cell>
          <cell r="J12">
            <v>108.6</v>
          </cell>
          <cell r="L12">
            <v>108.9</v>
          </cell>
        </row>
        <row r="13">
          <cell r="C13" t="str">
            <v>APK SMP</v>
          </cell>
          <cell r="D13">
            <v>50</v>
          </cell>
          <cell r="F13">
            <v>103.02</v>
          </cell>
          <cell r="H13">
            <v>104.03</v>
          </cell>
          <cell r="J13">
            <v>104.03</v>
          </cell>
          <cell r="L13">
            <v>105.04</v>
          </cell>
        </row>
        <row r="14">
          <cell r="C14" t="str">
            <v>APM SD</v>
          </cell>
          <cell r="D14">
            <v>41.85</v>
          </cell>
          <cell r="F14">
            <v>99.03</v>
          </cell>
          <cell r="H14">
            <v>99.1</v>
          </cell>
          <cell r="J14">
            <v>99.1</v>
          </cell>
          <cell r="L14">
            <v>99.2</v>
          </cell>
        </row>
        <row r="15">
          <cell r="C15" t="str">
            <v>APM SMP</v>
          </cell>
          <cell r="D15">
            <v>70</v>
          </cell>
          <cell r="F15">
            <v>80.959999999999994</v>
          </cell>
          <cell r="H15">
            <v>81.34</v>
          </cell>
          <cell r="J15">
            <v>81.34</v>
          </cell>
          <cell r="L15">
            <v>81.510000000000005</v>
          </cell>
        </row>
        <row r="16">
          <cell r="C16" t="str">
            <v>APS 7-12 thn</v>
          </cell>
          <cell r="F16">
            <v>95.76</v>
          </cell>
          <cell r="H16">
            <v>95.22</v>
          </cell>
          <cell r="J16">
            <v>95.22</v>
          </cell>
          <cell r="L16">
            <v>95.67</v>
          </cell>
        </row>
        <row r="17">
          <cell r="C17" t="str">
            <v>APS 13-15 thn</v>
          </cell>
          <cell r="F17">
            <v>96.41</v>
          </cell>
          <cell r="H17">
            <v>96.44</v>
          </cell>
          <cell r="J17">
            <v>96.44</v>
          </cell>
          <cell r="L17">
            <v>96.46</v>
          </cell>
        </row>
        <row r="18">
          <cell r="C18" t="str">
            <v>APtS SD</v>
          </cell>
          <cell r="F18">
            <v>0.25</v>
          </cell>
          <cell r="H18">
            <v>0.23</v>
          </cell>
          <cell r="J18">
            <v>0.23</v>
          </cell>
          <cell r="L18">
            <v>0.21</v>
          </cell>
        </row>
        <row r="19">
          <cell r="C19" t="str">
            <v>APtS SMP</v>
          </cell>
          <cell r="F19">
            <v>0.44</v>
          </cell>
          <cell r="H19">
            <v>0.39</v>
          </cell>
          <cell r="J19">
            <v>0.39</v>
          </cell>
          <cell r="L19">
            <v>0.35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C21" t="str">
            <v>Jumlah RKB SMP yang dibangun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L21">
            <v>12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C24" t="str">
            <v>Kegiatan Panjang  pagar SMP yang dibangun</v>
          </cell>
          <cell r="J24">
            <v>1000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I29">
            <v>1732834100</v>
          </cell>
          <cell r="J29">
            <v>0</v>
          </cell>
          <cell r="K29">
            <v>751749000</v>
          </cell>
          <cell r="M29">
            <v>1957173310</v>
          </cell>
        </row>
        <row r="30">
          <cell r="C30" t="str">
            <v>Guru bersertifikat</v>
          </cell>
          <cell r="F30">
            <v>0.62</v>
          </cell>
          <cell r="H30">
            <v>0.73</v>
          </cell>
          <cell r="J30">
            <v>0.73</v>
          </cell>
          <cell r="L30">
            <v>0.87</v>
          </cell>
        </row>
        <row r="31">
          <cell r="C31" t="str">
            <v>Guru berkualifikasi S-1/D-IV</v>
          </cell>
          <cell r="F31">
            <v>0.86</v>
          </cell>
          <cell r="H31">
            <v>0.89</v>
          </cell>
          <cell r="J31">
            <v>0.89</v>
          </cell>
          <cell r="L31">
            <v>0.92</v>
          </cell>
        </row>
        <row r="32">
          <cell r="C32" t="str">
            <v>Rasio guru:murid SD</v>
          </cell>
          <cell r="F32">
            <v>32</v>
          </cell>
          <cell r="H32">
            <v>32</v>
          </cell>
          <cell r="J32">
            <v>32</v>
          </cell>
          <cell r="L32">
            <v>32</v>
          </cell>
        </row>
        <row r="33">
          <cell r="C33" t="str">
            <v>Rasio guru:murid SMP</v>
          </cell>
          <cell r="F33">
            <v>36</v>
          </cell>
          <cell r="H33">
            <v>36</v>
          </cell>
          <cell r="J33">
            <v>36</v>
          </cell>
          <cell r="L33">
            <v>36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J36">
            <v>362</v>
          </cell>
          <cell r="K36">
            <v>132498000</v>
          </cell>
          <cell r="L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M42">
            <v>6057650000</v>
          </cell>
        </row>
        <row r="43">
          <cell r="C43" t="str">
            <v>Upah jasa Tenaga Kependiikan</v>
          </cell>
          <cell r="J43">
            <v>89</v>
          </cell>
          <cell r="L43">
            <v>248</v>
          </cell>
        </row>
        <row r="44">
          <cell r="C44" t="str">
            <v>Upah jasa  guru daerah terpencil</v>
          </cell>
          <cell r="J44">
            <v>146</v>
          </cell>
          <cell r="L44">
            <v>117</v>
          </cell>
        </row>
        <row r="45">
          <cell r="C45" t="str">
            <v>Upah jasa guru agama</v>
          </cell>
          <cell r="J45">
            <v>52</v>
          </cell>
          <cell r="L45">
            <v>50</v>
          </cell>
        </row>
        <row r="46">
          <cell r="C46" t="str">
            <v>Honor daerah</v>
          </cell>
          <cell r="J46">
            <v>0</v>
          </cell>
          <cell r="L46">
            <v>8</v>
          </cell>
        </row>
        <row r="47">
          <cell r="B47" t="str">
            <v>DINAS KESEHATAN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K48">
            <v>13899362040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C51" t="str">
            <v>Pembinaan SP2TP (PKM)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L51">
            <v>17</v>
          </cell>
          <cell r="M51">
            <v>15000000</v>
          </cell>
        </row>
        <row r="52">
          <cell r="C52" t="str">
            <v>Pembinaan Manajemen Puskesmas (PKM)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L52">
            <v>17</v>
          </cell>
        </row>
        <row r="53">
          <cell r="C53" t="str">
            <v>Pembinaan tenaga teladan (PKM)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L53">
            <v>17</v>
          </cell>
        </row>
        <row r="54">
          <cell r="C54" t="str">
            <v>Penilaian tenaga teladan (PKM)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L54">
            <v>17</v>
          </cell>
        </row>
        <row r="55">
          <cell r="C55" t="str">
            <v>Penyusunan makalah tenaga kesehatan (PKM)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F57">
            <v>15</v>
          </cell>
          <cell r="G57">
            <v>23513084679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F62">
            <v>150000</v>
          </cell>
          <cell r="G62">
            <v>17723016700</v>
          </cell>
          <cell r="J62">
            <v>0</v>
          </cell>
          <cell r="K62">
            <v>39730926000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K64">
            <v>1300500000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K65">
            <v>816000000</v>
          </cell>
          <cell r="M65">
            <v>10950000000</v>
          </cell>
        </row>
        <row r="66">
          <cell r="B66" t="str">
            <v>DINAS PU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K67">
            <v>112554092420</v>
          </cell>
          <cell r="M67">
            <v>124500000000</v>
          </cell>
        </row>
        <row r="68">
          <cell r="C68" t="str">
            <v>Proporsi panjang jaringan jalan dalam kondisi baik (km)</v>
          </cell>
          <cell r="D68">
            <v>1329.79</v>
          </cell>
          <cell r="F68">
            <v>1396.28</v>
          </cell>
        </row>
        <row r="69">
          <cell r="B69" t="str">
            <v>Pembangunan Jalan</v>
          </cell>
          <cell r="C69" t="str">
            <v>Panjang Jalan ditingkatkan -Aspal  (Km)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K71">
            <v>45879818000</v>
          </cell>
          <cell r="M71">
            <v>48015230000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F88">
            <v>44210000</v>
          </cell>
          <cell r="G88">
            <v>1657296400</v>
          </cell>
          <cell r="J88">
            <v>45497</v>
          </cell>
          <cell r="K88">
            <v>6339004650</v>
          </cell>
          <cell r="L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J90">
            <v>5</v>
          </cell>
          <cell r="K90">
            <v>1763110000</v>
          </cell>
          <cell r="L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J91">
            <v>1</v>
          </cell>
          <cell r="K91">
            <v>1705889650</v>
          </cell>
          <cell r="L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F92">
            <v>8702300</v>
          </cell>
          <cell r="G92">
            <v>7416554300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J93">
            <v>1</v>
          </cell>
          <cell r="K93">
            <v>5468253325</v>
          </cell>
          <cell r="L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J94">
            <v>40</v>
          </cell>
          <cell r="K94">
            <v>1662219000</v>
          </cell>
          <cell r="L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J95">
            <v>2</v>
          </cell>
          <cell r="K95">
            <v>1769000000</v>
          </cell>
          <cell r="L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F96">
            <v>303750</v>
          </cell>
          <cell r="G96">
            <v>1482852500</v>
          </cell>
          <cell r="J96">
            <v>305.27</v>
          </cell>
          <cell r="K96">
            <v>1919115000</v>
          </cell>
          <cell r="L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J97">
            <v>20</v>
          </cell>
          <cell r="K97">
            <v>1426630000</v>
          </cell>
          <cell r="L97">
            <v>20</v>
          </cell>
        </row>
        <row r="98">
          <cell r="B98" t="str">
            <v>DPMPTSP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K99">
            <v>543029000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K100">
            <v>331030000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K101">
            <v>237077000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K104">
            <v>0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
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
70%</v>
          </cell>
          <cell r="K28">
            <v>197902500</v>
          </cell>
          <cell r="L28" t="str">
            <v xml:space="preserve">Terlaksananya Ujian Kesetaraan
Berkurangnya Jumlah Putus Sekolah
</v>
          </cell>
          <cell r="M28" t="str">
            <v>3 tingkatan
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
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
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
- 50</v>
          </cell>
          <cell r="E47">
            <v>0</v>
          </cell>
          <cell r="F47" t="str">
            <v>- 7
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
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 xml:space="preserve"> </v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
Pakt B 100 org,
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 t="str">
            <v>- 7
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
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
Dana Operasional Pendidikan
Gratis SD sederajat
- Jumlah sekolah yang menerima Dana
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
Pakt B 100 org,
Paket C 125 org</v>
          </cell>
          <cell r="K27">
            <v>395500000</v>
          </cell>
          <cell r="L27" t="str">
            <v>Paket A=30 org,
Pakt B 100 org,
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
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 t="str">
            <v>Ternak Besar = 20.302 ekor. 
Ternak Kecil = 33.027 ekor.
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 t="str">
            <v>Alsintan=652 Unit.
Jides=16 Km.Luas
cetak sawah baru
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 t="str">
            <v>4.336
17.995
304.621</v>
          </cell>
          <cell r="M85">
            <v>25089952200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
AK,AM,APK,
APM,APS,
Penurunan
APtS</v>
          </cell>
          <cell r="D4" t="str">
            <v>- AK SD 99,24, AK SMP 98,58,
-AM SD 89,81, AM SMP
92,90
'- APK SD 107,8, APK SMP 102,03
- APM SD 99,02, APM SMP 80,80
- APS 7-12 tahun 95,08
- APS 13-15 tahun 96,56
- APtS SD 0,07, APtS SMP 0,47</v>
          </cell>
          <cell r="E4">
            <v>92125222831</v>
          </cell>
          <cell r="F4" t="str">
            <v>- AK SD 99,34, AK SMP
98,70, 
- AM SD 89,96, AM SMP 93,16
'- APK SD 108,3, APK SMP 103,02
- APM SD 99,03, APM SMP 80,96 
- APS 7-12 tahun 95,76
- APS 13-15 tahun 96,41
- APtS SD 0,25, APtS SMP 0,44</v>
          </cell>
          <cell r="G4">
            <v>55852756420</v>
          </cell>
          <cell r="H4" t="str">
            <v>- AK SD 99,44, AK SMP
98,87, AM SD 90,22, AM SMP 93,54
- APK SD 108,6, APK SMP 104,03
- APM SD 99,10, APM SMP 81,34
- APS 7-12 tahun 95,22
- APS 13-15 tahun 96,44
- APtS SD 0,23 APtS SMP 0,39</v>
          </cell>
          <cell r="I4">
            <v>84451496662</v>
          </cell>
          <cell r="J4" t="str">
            <v>- AK SD 99,54, AK SMP
99,05, AM SD 90,06, AM
SMP 95,68
- APK SD 108,9, APK SMP 105,04
- APM SD 99,20, APM SMP 81,51
- APS 7-12 tahun 95,67
- APS 13-15 tahun 96,46
- APtS SD 0,21
- APtS SMP 0,35</v>
          </cell>
          <cell r="K4">
            <v>88145130928</v>
          </cell>
          <cell r="L4" t="str">
            <v>- AK SD 99,62, AK SMP 99,13, 
- AM SD 90,08, AM SMP 96,49
- APK SD 109,2, APK SMP 106,06
- APM SD 99,25, APM SMP 81,58
- APS 7-12 tahun 96,13
- APS 13-15 tahun 96,50
- APtS SD 0,19, APtS
SMP 0,32</v>
          </cell>
          <cell r="M4">
            <v>88137598620</v>
          </cell>
          <cell r="N4" t="str">
            <v>- AK SD 99,70, AK SMP
99,46, 
- AM SD 91,09, AM SMP 96,75
- APK SD 109,7, APK SMP 107,50
- APM SD 99,30, APM SMP 81,90
- APS 7-12 tahun 96,05
- APS 13-15 tahun 97,22
- APtS SD 0,17
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
- Guru berkualifikasi S1 81%,
- Rasio guru:murid SD 32, Rasio guru:murid SMP 36</v>
          </cell>
          <cell r="E6">
            <v>942202000</v>
          </cell>
          <cell r="F6" t="str">
            <v>- Guru bersertifikat 62%,
- Guru berkualifikasi S1 86%,
- Rasio guru:murid SD 32, Rasio guru:murid SMP 36</v>
          </cell>
          <cell r="G6">
            <v>1713803000</v>
          </cell>
          <cell r="H6" t="str">
            <v>- Guru bersertifikat 73%,
- Guru berkualifikasi S1 89%,
- Rasio guru:murid SD 32, Rasio guru:murid SMP 36</v>
          </cell>
          <cell r="I6">
            <v>1732834100</v>
          </cell>
          <cell r="J6" t="str">
            <v>- Guru bersertifikat 87%,
- Guru berkualifikasi S1 92%,
- Rasio guru:murid SD 32, Rasio guru:murid SMP 36</v>
          </cell>
          <cell r="K6">
            <v>2262568310</v>
          </cell>
          <cell r="L6" t="str">
            <v>- Guru bersertifikat 96%,
- Guru berkualifikasi S1 95%,
- Rasio guru:murid SD 32, Rasio guru:murid SMP 36</v>
          </cell>
          <cell r="M6">
            <v>2285595941</v>
          </cell>
          <cell r="N6" t="str">
            <v>- Guru bersertifikat 98%,
- Guru berkualifikasi S1 100%,
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
partisipasi pendidikan
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
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 xml:space="preserve">19.475.136.000,00
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
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
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
diadakan (unit), panjang jides yang
terbangun (km), luas
cetak sawah baru (ha)</v>
          </cell>
          <cell r="D18" t="str">
            <v>0</v>
          </cell>
          <cell r="E18">
            <v>0</v>
          </cell>
          <cell r="F18" t="str">
            <v>alsintan = 100 unit, jides =
4 km, luas cetak sawah baru = 0 ha</v>
          </cell>
          <cell r="G18">
            <v>9623256500</v>
          </cell>
          <cell r="H18" t="str">
            <v>alsintan = 200 unit, jides =
6 km, luas cetak sawah baru = 0 ha</v>
          </cell>
          <cell r="I18">
            <v>15980000000</v>
          </cell>
          <cell r="J18" t="str">
            <v>alsintan = 352 unit, jides =
6 km, luas cetak sawah baru = 500 ha</v>
          </cell>
          <cell r="K18">
            <v>28570000000</v>
          </cell>
          <cell r="L18" t="str">
            <v>alsintan = 352 unit, jides =
6 km, luas cetak sawah baru = 500 ha</v>
          </cell>
          <cell r="M18">
            <v>31460233250</v>
          </cell>
          <cell r="N18" t="str">
            <v>alsintan = 0 unit, jides =
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
304.621 ton</v>
          </cell>
          <cell r="K19">
            <v>24189952200</v>
          </cell>
          <cell r="L19" t="str">
            <v>Kakao = 19.996 ton, Lada= 4.449 ton, Kelapa sawit =
328.318 ton</v>
          </cell>
          <cell r="M19">
            <v>26995000000</v>
          </cell>
          <cell r="N19" t="str">
            <v>Kakao = 22.496 ton, Lada= 5.548 ton, Kelapa sawit =
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
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
Pengolahan
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
PMA $ dan PMDN Rp.</v>
          </cell>
          <cell r="D26" t="str">
            <v>Rp520.000.0000.000(PMDN) 
$13.300.000(PMA)</v>
          </cell>
          <cell r="E26">
            <v>334386400</v>
          </cell>
          <cell r="F26" t="str">
            <v>Rp550.000.0000.000(PMDN) 
$13.500.000(PMA)</v>
          </cell>
          <cell r="G26">
            <v>495062000</v>
          </cell>
          <cell r="H26" t="str">
            <v>Rp580.000.0000.000 (PMDN) 
$13.800.000 (PMA)</v>
          </cell>
          <cell r="I26">
            <v>526313000</v>
          </cell>
          <cell r="J26" t="str">
            <v>Rp600.000.0000.000 (PMDN) 
$14.000.000 (PMA)</v>
          </cell>
          <cell r="K26">
            <v>557902300</v>
          </cell>
          <cell r="L26" t="str">
            <v>Rp620.000.0000.000 (PMDN) 
$14.200.000 (PMA)</v>
          </cell>
          <cell r="M26">
            <v>589838519</v>
          </cell>
          <cell r="N26" t="str">
            <v>Rp650.000.0000.000 (PMDN) 
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
partisipasi pendidikan
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
- Persentase FKTP yang memberikan pelayanan sesuai standar (%)</v>
          </cell>
          <cell r="D18" t="str">
            <v>- 7
- 50</v>
          </cell>
          <cell r="E18">
            <v>0</v>
          </cell>
          <cell r="F18" t="str">
            <v>- 7
- 50</v>
          </cell>
          <cell r="G18">
            <v>13049940580</v>
          </cell>
          <cell r="H18" t="str">
            <v>- 47
- 75</v>
          </cell>
          <cell r="I18">
            <v>18589653338</v>
          </cell>
          <cell r="J18" t="str">
            <v>- 71
- 80</v>
          </cell>
          <cell r="K18">
            <v>14467053190</v>
          </cell>
          <cell r="L18" t="str">
            <v>- 88
- 88</v>
          </cell>
          <cell r="M18">
            <v>835139250</v>
          </cell>
          <cell r="N18" t="str">
            <v>- 100
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
- Jumlah populasi kambing = 10.326
- Jumlah populasi ayam = 382.503</v>
          </cell>
          <cell r="E28">
            <v>0</v>
          </cell>
          <cell r="F28" t="str">
            <v>- Jumlah populasi sapi = 15.021
- Jumlah populasi kambing = 13.454
- Jumlah populasi ayam = 1.446.811</v>
          </cell>
          <cell r="G28">
            <v>4714885000</v>
          </cell>
          <cell r="H28" t="str">
            <v>- Jumlah populasi sapi = 15.546
- Jumlah populasi kambing = 13.992
- Jumlah populasi ayam = 1.475.747</v>
          </cell>
          <cell r="I28">
            <v>1861154000</v>
          </cell>
          <cell r="J28" t="str">
            <v>- Jumlah populasi sapi = 16.439
- Jumlah populasi kambing = 14.552
- Jumlah populasi ayam = 1.505.262</v>
          </cell>
          <cell r="K28">
            <v>3513726000</v>
          </cell>
          <cell r="L28" t="str">
            <v>- Jumlah populasi sapi = 17.333
- Jumlah populasi kambing = 15.134
- Jumlah populasi ayam = 1.535.367</v>
          </cell>
          <cell r="M28">
            <v>3395000000</v>
          </cell>
          <cell r="N28" t="str">
            <v>- Jumlah populasi sapi = 19.161
- Jumlah populasi kambing = 15.739
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
Jumlah Produksi Kakao
Jumlah Produksi Kelapa Sawit</v>
          </cell>
          <cell r="D30" t="str">
            <v>3854
12400
245630</v>
          </cell>
          <cell r="E30">
            <v>0</v>
          </cell>
          <cell r="F30" t="str">
            <v>4.094
13.597
258.364</v>
          </cell>
          <cell r="G30">
            <v>518827500</v>
          </cell>
          <cell r="H30" t="str">
            <v>4.301
16.147
285.102</v>
          </cell>
          <cell r="I30">
            <v>3241726860</v>
          </cell>
          <cell r="J30" t="str">
            <v>4.336
17.996
304.621</v>
          </cell>
          <cell r="K30">
            <v>4094982000</v>
          </cell>
          <cell r="L30" t="str">
            <v>4.449
19.996
328.318</v>
          </cell>
          <cell r="M30">
            <v>13175000000</v>
          </cell>
          <cell r="N30" t="str">
            <v>5.548
22.496
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
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
Pengolahan
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
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C5" t="str">
            <v>% SD Memiliki Gedung Perpustakaan (%)</v>
          </cell>
          <cell r="D5">
            <v>20</v>
          </cell>
          <cell r="F5">
            <v>20</v>
          </cell>
          <cell r="H5">
            <v>50</v>
          </cell>
          <cell r="J5">
            <v>65</v>
          </cell>
          <cell r="L5">
            <v>80</v>
          </cell>
          <cell r="N5">
            <v>90</v>
          </cell>
        </row>
        <row r="6">
          <cell r="C6" t="str">
            <v>Sekolah Pendidikan SD/MI kondisi bangunan baik (unit)</v>
          </cell>
          <cell r="D6">
            <v>122</v>
          </cell>
          <cell r="F6">
            <v>135</v>
          </cell>
          <cell r="H6">
            <v>145</v>
          </cell>
          <cell r="J6">
            <v>155</v>
          </cell>
          <cell r="L6">
            <v>160</v>
          </cell>
          <cell r="N6">
            <v>176</v>
          </cell>
        </row>
        <row r="7">
          <cell r="C7" t="str">
            <v>Rasio ketersediaan sekolah terhadap pendududuk usia SD/MI (sek/10.000 pddk)</v>
          </cell>
          <cell r="D7">
            <v>51.98</v>
          </cell>
          <cell r="F7">
            <v>51.98</v>
          </cell>
          <cell r="H7">
            <v>52.17</v>
          </cell>
          <cell r="J7">
            <v>52.43</v>
          </cell>
          <cell r="L7">
            <v>52.55</v>
          </cell>
          <cell r="N7">
            <v>52.56</v>
          </cell>
        </row>
        <row r="8">
          <cell r="C8" t="str">
            <v>% SMP Memiliki Gedung Perpustakaan (%)</v>
          </cell>
          <cell r="D8">
            <v>50</v>
          </cell>
          <cell r="F8">
            <v>50</v>
          </cell>
          <cell r="H8">
            <v>65</v>
          </cell>
          <cell r="J8">
            <v>80</v>
          </cell>
          <cell r="L8">
            <v>95</v>
          </cell>
          <cell r="N8">
            <v>98</v>
          </cell>
        </row>
        <row r="9">
          <cell r="C9" t="str">
            <v>% SMP Memiliki Lab.Komputer (%)</v>
          </cell>
          <cell r="D9">
            <v>50</v>
          </cell>
          <cell r="F9">
            <v>50</v>
          </cell>
          <cell r="H9">
            <v>60</v>
          </cell>
          <cell r="J9">
            <v>70</v>
          </cell>
          <cell r="L9">
            <v>78</v>
          </cell>
          <cell r="N9">
            <v>80</v>
          </cell>
        </row>
        <row r="10">
          <cell r="C10" t="str">
            <v>Rasio ketersediaan sekolah terhadap pendududuk usia SMP/MTs (sek/10.000 penduduk)</v>
          </cell>
          <cell r="D10">
            <v>41.85</v>
          </cell>
          <cell r="F10">
            <v>42.3</v>
          </cell>
          <cell r="H10">
            <v>42.49</v>
          </cell>
          <cell r="J10">
            <v>43.05</v>
          </cell>
          <cell r="L10">
            <v>43.33</v>
          </cell>
          <cell r="N10">
            <v>43.49</v>
          </cell>
        </row>
        <row r="11">
          <cell r="C11" t="str">
            <v>% SMP Memiliki Lab. IPA (%)</v>
          </cell>
          <cell r="D11">
            <v>70</v>
          </cell>
          <cell r="F11">
            <v>70</v>
          </cell>
          <cell r="H11">
            <v>75</v>
          </cell>
          <cell r="J11">
            <v>80</v>
          </cell>
          <cell r="L11">
            <v>85</v>
          </cell>
          <cell r="N11">
            <v>90</v>
          </cell>
        </row>
        <row r="12">
          <cell r="C12" t="str">
            <v>% Ruang Kelas Rusak berkurang (%)</v>
          </cell>
          <cell r="D12">
            <v>15</v>
          </cell>
          <cell r="F12">
            <v>15</v>
          </cell>
          <cell r="H12">
            <v>12</v>
          </cell>
          <cell r="J12">
            <v>10</v>
          </cell>
          <cell r="L12">
            <v>9</v>
          </cell>
          <cell r="N12">
            <v>6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C14" t="str">
            <v>% Kelulusan warga belajar mengikuti Kesetaraan kejar paket A,B,C</v>
          </cell>
          <cell r="D14">
            <v>0</v>
          </cell>
          <cell r="F14">
            <v>0</v>
          </cell>
          <cell r="H14">
            <v>0</v>
          </cell>
          <cell r="J14">
            <v>92</v>
          </cell>
          <cell r="L14">
            <v>93</v>
          </cell>
          <cell r="N14">
            <v>99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I21">
            <v>708799622</v>
          </cell>
          <cell r="K21">
            <v>6856540000</v>
          </cell>
          <cell r="M21">
            <v>12550000000</v>
          </cell>
          <cell r="O21">
            <v>16100000000</v>
          </cell>
        </row>
        <row r="22">
          <cell r="B22" t="str">
            <v>DINAS PU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</row>
        <row r="24">
          <cell r="C24" t="str">
            <v>Proporsi panjang jaringan jalan dalam kondisi baik (km)</v>
          </cell>
          <cell r="D24">
            <v>1329.79</v>
          </cell>
          <cell r="F24">
            <v>1396.28</v>
          </cell>
          <cell r="H24">
            <v>1466.09</v>
          </cell>
          <cell r="J24">
            <v>1539.4</v>
          </cell>
          <cell r="L24">
            <v>1616.37</v>
          </cell>
          <cell r="N24">
            <v>1697.19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</row>
        <row r="26">
          <cell r="C26" t="str">
            <v>Persentase panjang jaringan irigasi dalam kondisi baik</v>
          </cell>
        </row>
        <row r="27">
          <cell r="B27" t="str">
            <v>DINAS PERTANIAN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FB58-E686-4EB5-8FB7-0847EAAFEFB9}">
  <sheetPr>
    <tabColor rgb="FF0070C0"/>
  </sheetPr>
  <dimension ref="A1:L115"/>
  <sheetViews>
    <sheetView tabSelected="1" view="pageBreakPreview" topLeftCell="A100" zoomScaleNormal="100" zoomScaleSheetLayoutView="100" workbookViewId="0">
      <selection activeCell="F108" sqref="F108"/>
    </sheetView>
  </sheetViews>
  <sheetFormatPr defaultColWidth="9" defaultRowHeight="15.75"/>
  <cols>
    <col min="1" max="1" width="5.140625" style="9" customWidth="1"/>
    <col min="2" max="2" width="20.85546875" style="9" customWidth="1"/>
    <col min="3" max="3" width="14.7109375" style="9" customWidth="1"/>
    <col min="4" max="4" width="9.42578125" style="10" customWidth="1"/>
    <col min="5" max="5" width="20.140625" style="9" customWidth="1"/>
    <col min="6" max="6" width="18.28515625" style="9" customWidth="1"/>
    <col min="7" max="7" width="14.28515625" style="9" customWidth="1"/>
    <col min="8" max="8" width="18.7109375" style="9" customWidth="1"/>
    <col min="9" max="9" width="18.5703125" style="11" customWidth="1"/>
    <col min="10" max="10" width="10.5703125" style="12" customWidth="1"/>
    <col min="11" max="11" width="14.85546875" style="9" customWidth="1"/>
    <col min="12" max="12" width="10.140625" customWidth="1"/>
    <col min="14" max="14" width="16.140625" customWidth="1"/>
  </cols>
  <sheetData>
    <row r="1" spans="1:12">
      <c r="A1" s="254" t="s">
        <v>156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ht="16.5" thickBot="1"/>
    <row r="4" spans="1:12" s="1" customFormat="1" ht="12.75">
      <c r="A4" s="255" t="s">
        <v>1</v>
      </c>
      <c r="B4" s="257" t="s">
        <v>2</v>
      </c>
      <c r="C4" s="247" t="s">
        <v>155</v>
      </c>
      <c r="D4" s="259" t="s">
        <v>3</v>
      </c>
      <c r="E4" s="261" t="s">
        <v>4</v>
      </c>
      <c r="F4" s="247" t="s">
        <v>5</v>
      </c>
      <c r="G4" s="247" t="s">
        <v>6</v>
      </c>
      <c r="H4" s="247" t="s">
        <v>7</v>
      </c>
      <c r="I4" s="247" t="s">
        <v>8</v>
      </c>
      <c r="J4" s="247" t="s">
        <v>9</v>
      </c>
      <c r="K4" s="249" t="s">
        <v>10</v>
      </c>
      <c r="L4" s="34"/>
    </row>
    <row r="5" spans="1:12" s="1" customFormat="1" ht="29.25" customHeight="1" thickBot="1">
      <c r="A5" s="256"/>
      <c r="B5" s="258"/>
      <c r="C5" s="248"/>
      <c r="D5" s="260"/>
      <c r="E5" s="262"/>
      <c r="F5" s="248"/>
      <c r="G5" s="248"/>
      <c r="H5" s="248"/>
      <c r="I5" s="248"/>
      <c r="J5" s="248"/>
      <c r="K5" s="250"/>
      <c r="L5" s="35"/>
    </row>
    <row r="6" spans="1:12" s="2" customFormat="1" ht="13.5" thickBot="1">
      <c r="A6" s="13">
        <v>1</v>
      </c>
      <c r="B6" s="14">
        <v>2</v>
      </c>
      <c r="C6" s="14">
        <v>3</v>
      </c>
      <c r="D6" s="15">
        <v>4</v>
      </c>
      <c r="E6" s="16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36">
        <v>11</v>
      </c>
      <c r="L6" s="37"/>
    </row>
    <row r="7" spans="1:12" s="2" customFormat="1" ht="18" customHeight="1" thickBot="1">
      <c r="A7" s="140">
        <v>1</v>
      </c>
      <c r="B7" s="251" t="s">
        <v>11</v>
      </c>
      <c r="C7" s="251" t="s">
        <v>12</v>
      </c>
      <c r="D7" s="142" t="s">
        <v>168</v>
      </c>
      <c r="E7" s="18"/>
      <c r="F7" s="19"/>
      <c r="G7" s="19"/>
      <c r="H7" s="19"/>
      <c r="I7" s="38"/>
      <c r="J7" s="38"/>
      <c r="K7" s="39"/>
      <c r="L7" s="37"/>
    </row>
    <row r="8" spans="1:12" s="5" customFormat="1" ht="24" customHeight="1">
      <c r="A8" s="143"/>
      <c r="B8" s="252"/>
      <c r="C8" s="252"/>
      <c r="D8" s="144">
        <v>1</v>
      </c>
      <c r="E8" s="251" t="s">
        <v>13</v>
      </c>
      <c r="F8" s="251" t="s">
        <v>14</v>
      </c>
      <c r="G8" s="88">
        <f>G11</f>
        <v>6611550</v>
      </c>
      <c r="H8" s="145"/>
      <c r="I8" s="40"/>
      <c r="J8" s="41"/>
      <c r="K8" s="146"/>
      <c r="L8" s="58"/>
    </row>
    <row r="9" spans="1:12" s="6" customFormat="1" ht="20.25" customHeight="1">
      <c r="A9" s="147"/>
      <c r="B9" s="252"/>
      <c r="C9" s="252"/>
      <c r="D9" s="20"/>
      <c r="E9" s="253"/>
      <c r="F9" s="253"/>
      <c r="G9" s="89"/>
      <c r="H9" s="149"/>
      <c r="I9" s="42"/>
      <c r="J9" s="43"/>
      <c r="K9" s="150"/>
      <c r="L9" s="58"/>
    </row>
    <row r="10" spans="1:12" s="6" customFormat="1" ht="48" customHeight="1">
      <c r="A10" s="147"/>
      <c r="B10" s="252"/>
      <c r="C10" s="252"/>
      <c r="D10" s="20"/>
      <c r="E10" s="253"/>
      <c r="F10" s="253"/>
      <c r="G10" s="89"/>
      <c r="H10" s="149"/>
      <c r="I10" s="42"/>
      <c r="J10" s="43"/>
      <c r="K10" s="150"/>
      <c r="L10" s="58"/>
    </row>
    <row r="11" spans="1:12" s="4" customFormat="1" ht="26.25" customHeight="1">
      <c r="A11" s="147"/>
      <c r="B11" s="151"/>
      <c r="C11" s="151"/>
      <c r="D11" s="152">
        <v>1</v>
      </c>
      <c r="E11" s="263" t="s">
        <v>15</v>
      </c>
      <c r="F11" s="263" t="s">
        <v>157</v>
      </c>
      <c r="G11" s="153">
        <f>K11</f>
        <v>6611550</v>
      </c>
      <c r="H11" s="265" t="s">
        <v>16</v>
      </c>
      <c r="I11" s="265" t="s">
        <v>17</v>
      </c>
      <c r="J11" s="44" t="s">
        <v>18</v>
      </c>
      <c r="K11" s="86">
        <v>6611550</v>
      </c>
      <c r="L11" s="268" t="s">
        <v>19</v>
      </c>
    </row>
    <row r="12" spans="1:12" s="4" customFormat="1" ht="21" customHeight="1">
      <c r="A12" s="147"/>
      <c r="B12" s="151"/>
      <c r="C12" s="151"/>
      <c r="D12" s="20"/>
      <c r="E12" s="253"/>
      <c r="F12" s="253"/>
      <c r="G12" s="89"/>
      <c r="H12" s="266"/>
      <c r="I12" s="266"/>
      <c r="J12" s="155"/>
      <c r="K12" s="90"/>
      <c r="L12" s="269"/>
    </row>
    <row r="13" spans="1:12" s="4" customFormat="1" ht="42" customHeight="1" thickBot="1">
      <c r="A13" s="147"/>
      <c r="B13" s="151"/>
      <c r="C13" s="151"/>
      <c r="D13" s="21"/>
      <c r="E13" s="264"/>
      <c r="F13" s="264"/>
      <c r="G13" s="156"/>
      <c r="H13" s="267"/>
      <c r="I13" s="267"/>
      <c r="J13" s="155"/>
      <c r="K13" s="90"/>
      <c r="L13" s="270"/>
    </row>
    <row r="14" spans="1:12" s="6" customFormat="1" ht="22.5" customHeight="1">
      <c r="A14" s="147"/>
      <c r="B14" s="151"/>
      <c r="C14" s="151"/>
      <c r="D14" s="20" t="s">
        <v>20</v>
      </c>
      <c r="E14" s="251" t="s">
        <v>21</v>
      </c>
      <c r="F14" s="251" t="s">
        <v>22</v>
      </c>
      <c r="G14" s="88">
        <f>G17</f>
        <v>112041250</v>
      </c>
      <c r="H14" s="271" t="s">
        <v>23</v>
      </c>
      <c r="I14" s="271" t="s">
        <v>24</v>
      </c>
      <c r="J14" s="47" t="s">
        <v>25</v>
      </c>
      <c r="K14" s="91">
        <v>13231000</v>
      </c>
      <c r="L14" s="58"/>
    </row>
    <row r="15" spans="1:12" s="6" customFormat="1" ht="23.25" customHeight="1">
      <c r="A15" s="147"/>
      <c r="B15" s="151"/>
      <c r="C15" s="151"/>
      <c r="D15" s="20"/>
      <c r="E15" s="253"/>
      <c r="F15" s="253"/>
      <c r="G15" s="89"/>
      <c r="H15" s="266"/>
      <c r="I15" s="266"/>
      <c r="J15" s="48"/>
      <c r="K15" s="68"/>
      <c r="L15" s="58"/>
    </row>
    <row r="16" spans="1:12" s="6" customFormat="1" ht="67.150000000000006" customHeight="1">
      <c r="A16" s="147"/>
      <c r="B16" s="151"/>
      <c r="C16" s="151"/>
      <c r="D16" s="20"/>
      <c r="E16" s="253"/>
      <c r="F16" s="253"/>
      <c r="G16" s="89"/>
      <c r="H16" s="266"/>
      <c r="I16" s="266"/>
      <c r="J16" s="48"/>
      <c r="K16" s="68"/>
      <c r="L16" s="58"/>
    </row>
    <row r="17" spans="1:12" s="6" customFormat="1" ht="27.75" customHeight="1">
      <c r="A17" s="147"/>
      <c r="B17" s="151"/>
      <c r="C17" s="151"/>
      <c r="D17" s="22" t="s">
        <v>20</v>
      </c>
      <c r="E17" s="272" t="s">
        <v>26</v>
      </c>
      <c r="F17" s="263" t="s">
        <v>27</v>
      </c>
      <c r="G17" s="153">
        <f>K14+K17</f>
        <v>112041250</v>
      </c>
      <c r="H17" s="265" t="s">
        <v>28</v>
      </c>
      <c r="I17" s="265" t="s">
        <v>29</v>
      </c>
      <c r="J17" s="49" t="s">
        <v>30</v>
      </c>
      <c r="K17" s="87">
        <v>98810250</v>
      </c>
      <c r="L17" s="268" t="s">
        <v>31</v>
      </c>
    </row>
    <row r="18" spans="1:12" s="6" customFormat="1" ht="20.25" customHeight="1">
      <c r="A18" s="147"/>
      <c r="B18" s="151"/>
      <c r="C18" s="151"/>
      <c r="D18" s="20"/>
      <c r="E18" s="273"/>
      <c r="F18" s="253"/>
      <c r="G18" s="89"/>
      <c r="H18" s="266"/>
      <c r="I18" s="266"/>
      <c r="J18" s="72"/>
      <c r="K18" s="72"/>
      <c r="L18" s="269"/>
    </row>
    <row r="19" spans="1:12" s="6" customFormat="1" ht="40.9" customHeight="1" thickBot="1">
      <c r="A19" s="147"/>
      <c r="B19" s="151"/>
      <c r="C19" s="151"/>
      <c r="D19" s="21"/>
      <c r="E19" s="24"/>
      <c r="F19" s="264"/>
      <c r="G19" s="156"/>
      <c r="H19" s="267"/>
      <c r="I19" s="267"/>
      <c r="J19" s="51"/>
      <c r="K19" s="158"/>
      <c r="L19" s="270"/>
    </row>
    <row r="20" spans="1:12" s="6" customFormat="1" ht="18.75" customHeight="1">
      <c r="A20" s="147"/>
      <c r="B20" s="151"/>
      <c r="C20" s="151"/>
      <c r="D20" s="20" t="s">
        <v>20</v>
      </c>
      <c r="E20" s="251" t="s">
        <v>32</v>
      </c>
      <c r="F20" s="251" t="s">
        <v>33</v>
      </c>
      <c r="G20" s="88">
        <f>G25+G29</f>
        <v>12597500</v>
      </c>
      <c r="H20" s="271" t="s">
        <v>34</v>
      </c>
      <c r="I20" s="275" t="s">
        <v>166</v>
      </c>
      <c r="J20" s="47" t="s">
        <v>30</v>
      </c>
      <c r="K20" s="87">
        <v>4522000</v>
      </c>
      <c r="L20" s="276" t="s">
        <v>159</v>
      </c>
    </row>
    <row r="21" spans="1:12" s="6" customFormat="1" ht="18.75" customHeight="1">
      <c r="A21" s="147"/>
      <c r="B21" s="151"/>
      <c r="C21" s="151"/>
      <c r="D21" s="20"/>
      <c r="E21" s="253"/>
      <c r="F21" s="253"/>
      <c r="G21" s="89"/>
      <c r="H21" s="266"/>
      <c r="I21" s="266"/>
      <c r="J21" s="48"/>
      <c r="K21" s="68"/>
      <c r="L21" s="269"/>
    </row>
    <row r="22" spans="1:12" s="6" customFormat="1" ht="18.75" customHeight="1">
      <c r="A22" s="147"/>
      <c r="B22" s="151"/>
      <c r="C22" s="151"/>
      <c r="D22" s="20"/>
      <c r="E22" s="253"/>
      <c r="F22" s="253"/>
      <c r="G22" s="89"/>
      <c r="H22" s="266"/>
      <c r="I22" s="266"/>
      <c r="J22" s="48"/>
      <c r="K22" s="68"/>
      <c r="L22" s="269"/>
    </row>
    <row r="23" spans="1:12" s="6" customFormat="1" ht="20.25" customHeight="1">
      <c r="A23" s="147"/>
      <c r="B23" s="151"/>
      <c r="C23" s="151"/>
      <c r="D23" s="20"/>
      <c r="E23" s="24"/>
      <c r="F23" s="253"/>
      <c r="G23" s="89"/>
      <c r="H23" s="266"/>
      <c r="I23" s="266"/>
      <c r="J23" s="48"/>
      <c r="K23" s="68"/>
      <c r="L23" s="58"/>
    </row>
    <row r="24" spans="1:12" s="6" customFormat="1" ht="34.9" customHeight="1" thickBot="1">
      <c r="A24" s="159"/>
      <c r="B24" s="160"/>
      <c r="C24" s="160"/>
      <c r="D24" s="21"/>
      <c r="E24" s="93"/>
      <c r="F24" s="264"/>
      <c r="G24" s="156"/>
      <c r="H24" s="274"/>
      <c r="I24" s="267"/>
      <c r="J24" s="51"/>
      <c r="K24" s="161"/>
      <c r="L24" s="83"/>
    </row>
    <row r="25" spans="1:12" s="6" customFormat="1" ht="18.75" customHeight="1">
      <c r="A25" s="162"/>
      <c r="B25" s="163"/>
      <c r="C25" s="163"/>
      <c r="D25" s="22" t="s">
        <v>20</v>
      </c>
      <c r="E25" s="263" t="s">
        <v>35</v>
      </c>
      <c r="F25" s="263" t="s">
        <v>36</v>
      </c>
      <c r="G25" s="153">
        <f>K20+K25</f>
        <v>8538500</v>
      </c>
      <c r="H25" s="265" t="s">
        <v>37</v>
      </c>
      <c r="I25" s="265" t="s">
        <v>38</v>
      </c>
      <c r="J25" s="164" t="s">
        <v>162</v>
      </c>
      <c r="K25" s="87">
        <v>4016500</v>
      </c>
      <c r="L25" s="277" t="s">
        <v>159</v>
      </c>
    </row>
    <row r="26" spans="1:12" s="6" customFormat="1" ht="18.75" customHeight="1">
      <c r="A26" s="147"/>
      <c r="B26" s="151"/>
      <c r="C26" s="151"/>
      <c r="D26" s="20"/>
      <c r="E26" s="253"/>
      <c r="F26" s="253"/>
      <c r="G26" s="89"/>
      <c r="H26" s="266"/>
      <c r="I26" s="266"/>
      <c r="J26" s="72"/>
      <c r="K26" s="72"/>
      <c r="L26" s="269"/>
    </row>
    <row r="27" spans="1:12" s="6" customFormat="1" ht="18.75" customHeight="1">
      <c r="A27" s="147"/>
      <c r="B27" s="151"/>
      <c r="C27" s="151"/>
      <c r="D27" s="20"/>
      <c r="E27" s="253"/>
      <c r="F27" s="253"/>
      <c r="G27" s="89"/>
      <c r="H27" s="266"/>
      <c r="I27" s="266"/>
      <c r="J27" s="48"/>
      <c r="K27" s="68"/>
      <c r="L27" s="269"/>
    </row>
    <row r="28" spans="1:12" s="6" customFormat="1" ht="45" customHeight="1" thickBot="1">
      <c r="A28" s="159"/>
      <c r="B28" s="160"/>
      <c r="C28" s="160"/>
      <c r="D28" s="21"/>
      <c r="E28" s="274"/>
      <c r="F28" s="274"/>
      <c r="G28" s="156"/>
      <c r="H28" s="274"/>
      <c r="I28" s="267"/>
      <c r="J28" s="51"/>
      <c r="K28" s="161"/>
      <c r="L28" s="270"/>
    </row>
    <row r="29" spans="1:12" s="6" customFormat="1" ht="21.75" customHeight="1">
      <c r="A29" s="147"/>
      <c r="B29" s="151"/>
      <c r="C29" s="151"/>
      <c r="D29" s="22" t="s">
        <v>20</v>
      </c>
      <c r="E29" s="263" t="s">
        <v>39</v>
      </c>
      <c r="F29" s="263" t="s">
        <v>40</v>
      </c>
      <c r="G29" s="89">
        <f>K29</f>
        <v>4059000</v>
      </c>
      <c r="H29" s="265" t="s">
        <v>41</v>
      </c>
      <c r="I29" s="265" t="s">
        <v>42</v>
      </c>
      <c r="J29" s="165" t="s">
        <v>162</v>
      </c>
      <c r="K29" s="87">
        <v>4059000</v>
      </c>
      <c r="L29" s="279" t="s">
        <v>159</v>
      </c>
    </row>
    <row r="30" spans="1:12" s="6" customFormat="1" ht="18.75" customHeight="1">
      <c r="A30" s="147"/>
      <c r="B30" s="151"/>
      <c r="C30" s="151"/>
      <c r="D30" s="20"/>
      <c r="E30" s="253"/>
      <c r="F30" s="253"/>
      <c r="G30" s="89"/>
      <c r="H30" s="266"/>
      <c r="I30" s="266"/>
      <c r="J30" s="48"/>
      <c r="K30" s="166"/>
      <c r="L30" s="269"/>
    </row>
    <row r="31" spans="1:12" s="6" customFormat="1" ht="18.75" customHeight="1">
      <c r="A31" s="147"/>
      <c r="B31" s="151"/>
      <c r="C31" s="151"/>
      <c r="D31" s="20"/>
      <c r="E31" s="253"/>
      <c r="F31" s="253"/>
      <c r="G31" s="89"/>
      <c r="H31" s="266"/>
      <c r="I31" s="266"/>
      <c r="J31" s="48"/>
      <c r="K31" s="166"/>
      <c r="L31" s="269"/>
    </row>
    <row r="32" spans="1:12" s="6" customFormat="1" ht="10.5" customHeight="1">
      <c r="A32" s="147"/>
      <c r="B32" s="151"/>
      <c r="C32" s="151"/>
      <c r="D32" s="20"/>
      <c r="E32" s="278"/>
      <c r="F32" s="278"/>
      <c r="G32" s="89"/>
      <c r="H32" s="252"/>
      <c r="I32" s="252"/>
      <c r="J32" s="48"/>
      <c r="K32" s="166"/>
      <c r="L32" s="269"/>
    </row>
    <row r="33" spans="1:12" s="6" customFormat="1" ht="18.75" customHeight="1">
      <c r="A33" s="147"/>
      <c r="B33" s="151"/>
      <c r="C33" s="151"/>
      <c r="D33" s="20"/>
      <c r="E33" s="278"/>
      <c r="F33" s="278"/>
      <c r="G33" s="89"/>
      <c r="H33" s="252"/>
      <c r="I33" s="252"/>
      <c r="J33" s="48"/>
      <c r="K33" s="166"/>
      <c r="L33" s="58"/>
    </row>
    <row r="34" spans="1:12" s="6" customFormat="1" ht="51.75" customHeight="1" thickBot="1">
      <c r="A34" s="147"/>
      <c r="B34" s="151"/>
      <c r="C34" s="151"/>
      <c r="D34" s="20"/>
      <c r="E34" s="278"/>
      <c r="F34" s="278"/>
      <c r="G34" s="89"/>
      <c r="H34" s="252"/>
      <c r="I34" s="252"/>
      <c r="J34" s="48"/>
      <c r="K34" s="166"/>
      <c r="L34" s="58"/>
    </row>
    <row r="35" spans="1:12" s="5" customFormat="1" ht="24.75" customHeight="1">
      <c r="A35" s="147"/>
      <c r="B35" s="151"/>
      <c r="C35" s="151"/>
      <c r="D35" s="25" t="s">
        <v>20</v>
      </c>
      <c r="E35" s="251" t="s">
        <v>43</v>
      </c>
      <c r="F35" s="251" t="s">
        <v>44</v>
      </c>
      <c r="G35" s="280">
        <f>G38</f>
        <v>31307750</v>
      </c>
      <c r="H35" s="26"/>
      <c r="I35" s="53"/>
      <c r="J35" s="54"/>
      <c r="K35" s="88"/>
      <c r="L35" s="55"/>
    </row>
    <row r="36" spans="1:12" s="5" customFormat="1" ht="45.6" customHeight="1">
      <c r="A36" s="147"/>
      <c r="B36" s="151"/>
      <c r="C36" s="151"/>
      <c r="D36" s="20"/>
      <c r="E36" s="253"/>
      <c r="F36" s="253"/>
      <c r="G36" s="281"/>
      <c r="H36" s="27"/>
      <c r="I36" s="56"/>
      <c r="J36" s="57"/>
      <c r="K36" s="89"/>
      <c r="L36" s="58"/>
    </row>
    <row r="37" spans="1:12" s="5" customFormat="1" ht="16.5" customHeight="1">
      <c r="A37" s="147"/>
      <c r="B37" s="151"/>
      <c r="C37" s="151"/>
      <c r="D37" s="20"/>
      <c r="E37" s="253"/>
      <c r="F37" s="253"/>
      <c r="G37" s="281"/>
      <c r="H37" s="169"/>
      <c r="I37" s="32"/>
      <c r="J37" s="48"/>
      <c r="K37" s="166"/>
      <c r="L37" s="170"/>
    </row>
    <row r="38" spans="1:12" s="6" customFormat="1" ht="27.75" customHeight="1">
      <c r="A38" s="147"/>
      <c r="B38" s="151"/>
      <c r="C38" s="151"/>
      <c r="D38" s="22" t="s">
        <v>20</v>
      </c>
      <c r="E38" s="263" t="s">
        <v>45</v>
      </c>
      <c r="F38" s="263" t="s">
        <v>46</v>
      </c>
      <c r="G38" s="171">
        <f>K38</f>
        <v>31307750</v>
      </c>
      <c r="H38" s="265" t="s">
        <v>47</v>
      </c>
      <c r="I38" s="265" t="s">
        <v>48</v>
      </c>
      <c r="J38" s="59" t="s">
        <v>18</v>
      </c>
      <c r="K38" s="86">
        <v>31307750</v>
      </c>
      <c r="L38" s="268" t="s">
        <v>49</v>
      </c>
    </row>
    <row r="39" spans="1:12" s="6" customFormat="1" ht="27.75" customHeight="1">
      <c r="A39" s="147"/>
      <c r="B39" s="151"/>
      <c r="C39" s="151"/>
      <c r="D39" s="20"/>
      <c r="E39" s="253"/>
      <c r="F39" s="253"/>
      <c r="G39" s="168"/>
      <c r="H39" s="266"/>
      <c r="I39" s="266"/>
      <c r="J39" s="48"/>
      <c r="K39" s="68"/>
      <c r="L39" s="269"/>
    </row>
    <row r="40" spans="1:12" s="6" customFormat="1" ht="38.25" customHeight="1" thickBot="1">
      <c r="A40" s="147"/>
      <c r="B40" s="151"/>
      <c r="C40" s="151"/>
      <c r="D40" s="21"/>
      <c r="E40" s="264"/>
      <c r="F40" s="264"/>
      <c r="G40" s="172"/>
      <c r="H40" s="267"/>
      <c r="I40" s="267"/>
      <c r="J40" s="51"/>
      <c r="K40" s="161"/>
      <c r="L40" s="270"/>
    </row>
    <row r="41" spans="1:12" s="6" customFormat="1" ht="25.5" customHeight="1">
      <c r="A41" s="147"/>
      <c r="B41" s="151"/>
      <c r="C41" s="151"/>
      <c r="D41" s="25" t="s">
        <v>20</v>
      </c>
      <c r="E41" s="251" t="s">
        <v>50</v>
      </c>
      <c r="F41" s="251" t="s">
        <v>51</v>
      </c>
      <c r="G41" s="280">
        <f>G47</f>
        <v>25675800</v>
      </c>
      <c r="H41" s="275" t="s">
        <v>52</v>
      </c>
      <c r="I41" s="275" t="s">
        <v>53</v>
      </c>
      <c r="J41" s="97" t="s">
        <v>160</v>
      </c>
      <c r="K41" s="86">
        <v>5391800</v>
      </c>
      <c r="L41" s="268" t="s">
        <v>49</v>
      </c>
    </row>
    <row r="42" spans="1:12" s="6" customFormat="1" ht="29.25" customHeight="1">
      <c r="A42" s="147"/>
      <c r="B42" s="151"/>
      <c r="C42" s="151"/>
      <c r="D42" s="20"/>
      <c r="E42" s="253"/>
      <c r="F42" s="253"/>
      <c r="G42" s="281"/>
      <c r="H42" s="282"/>
      <c r="I42" s="266"/>
      <c r="J42" s="48"/>
      <c r="K42" s="166"/>
      <c r="L42" s="269"/>
    </row>
    <row r="43" spans="1:12" s="6" customFormat="1" ht="68.45" customHeight="1" thickBot="1">
      <c r="A43" s="159"/>
      <c r="B43" s="160"/>
      <c r="C43" s="160"/>
      <c r="D43" s="21"/>
      <c r="E43" s="264"/>
      <c r="F43" s="264"/>
      <c r="G43" s="172"/>
      <c r="H43" s="283"/>
      <c r="I43" s="267"/>
      <c r="J43" s="51"/>
      <c r="K43" s="158"/>
      <c r="L43" s="270"/>
    </row>
    <row r="44" spans="1:12" s="6" customFormat="1" ht="40.15" customHeight="1">
      <c r="A44" s="173"/>
      <c r="B44" s="174"/>
      <c r="C44" s="174"/>
      <c r="D44" s="110"/>
      <c r="E44" s="175"/>
      <c r="F44" s="175"/>
      <c r="G44" s="176"/>
      <c r="H44" s="177"/>
      <c r="I44" s="178"/>
      <c r="J44" s="111"/>
      <c r="K44" s="179"/>
      <c r="L44" s="178"/>
    </row>
    <row r="45" spans="1:12" s="6" customFormat="1" ht="40.15" customHeight="1">
      <c r="A45" s="180"/>
      <c r="B45" s="181"/>
      <c r="C45" s="181"/>
      <c r="D45" s="112"/>
      <c r="E45" s="182"/>
      <c r="F45" s="182"/>
      <c r="G45" s="183"/>
      <c r="H45" s="184"/>
      <c r="I45" s="185"/>
      <c r="J45" s="82"/>
      <c r="K45" s="186"/>
      <c r="L45" s="185"/>
    </row>
    <row r="46" spans="1:12" s="6" customFormat="1" ht="21" customHeight="1" thickBot="1">
      <c r="A46" s="180"/>
      <c r="B46" s="181"/>
      <c r="C46" s="181"/>
      <c r="D46" s="112"/>
      <c r="E46" s="182"/>
      <c r="F46" s="182"/>
      <c r="G46" s="183"/>
      <c r="H46" s="184"/>
      <c r="I46" s="185"/>
      <c r="J46" s="82"/>
      <c r="K46" s="186"/>
      <c r="L46" s="185"/>
    </row>
    <row r="47" spans="1:12" s="6" customFormat="1" ht="29.25" customHeight="1">
      <c r="A47" s="187"/>
      <c r="B47" s="141"/>
      <c r="C47" s="141"/>
      <c r="D47" s="25" t="s">
        <v>20</v>
      </c>
      <c r="E47" s="251" t="s">
        <v>54</v>
      </c>
      <c r="F47" s="284" t="s">
        <v>161</v>
      </c>
      <c r="G47" s="167">
        <f>SUM(K41:K49)</f>
        <v>25675800</v>
      </c>
      <c r="H47" s="271" t="s">
        <v>55</v>
      </c>
      <c r="I47" s="271" t="s">
        <v>56</v>
      </c>
      <c r="J47" s="100" t="s">
        <v>30</v>
      </c>
      <c r="K47" s="91">
        <v>20284000</v>
      </c>
      <c r="L47" s="285" t="s">
        <v>31</v>
      </c>
    </row>
    <row r="48" spans="1:12" s="6" customFormat="1" ht="26.25" customHeight="1">
      <c r="A48" s="140"/>
      <c r="B48" s="148"/>
      <c r="C48" s="148"/>
      <c r="D48" s="20"/>
      <c r="E48" s="253"/>
      <c r="F48" s="253"/>
      <c r="G48" s="168"/>
      <c r="H48" s="266"/>
      <c r="I48" s="266"/>
      <c r="J48" s="48"/>
      <c r="K48" s="68"/>
      <c r="L48" s="269"/>
    </row>
    <row r="49" spans="1:12" s="6" customFormat="1" ht="73.900000000000006" customHeight="1" thickBot="1">
      <c r="A49" s="140"/>
      <c r="B49" s="148"/>
      <c r="C49" s="148"/>
      <c r="D49" s="20"/>
      <c r="E49" s="253"/>
      <c r="F49" s="253"/>
      <c r="G49" s="168"/>
      <c r="H49" s="266"/>
      <c r="I49" s="266"/>
      <c r="J49" s="48"/>
      <c r="K49" s="68"/>
      <c r="L49" s="269"/>
    </row>
    <row r="50" spans="1:12" s="6" customFormat="1" ht="26.25" customHeight="1" thickBot="1">
      <c r="A50" s="187">
        <v>2</v>
      </c>
      <c r="B50" s="286" t="s">
        <v>58</v>
      </c>
      <c r="C50" s="286" t="s">
        <v>59</v>
      </c>
      <c r="D50" s="188" t="s">
        <v>167</v>
      </c>
      <c r="E50" s="28"/>
      <c r="F50" s="189"/>
      <c r="G50" s="167"/>
      <c r="H50" s="157"/>
      <c r="I50" s="190"/>
      <c r="J50" s="60"/>
      <c r="K50" s="191"/>
      <c r="L50" s="192"/>
    </row>
    <row r="51" spans="1:12" s="5" customFormat="1" ht="27" customHeight="1">
      <c r="A51" s="143"/>
      <c r="B51" s="273"/>
      <c r="C51" s="273"/>
      <c r="D51" s="193">
        <v>1</v>
      </c>
      <c r="E51" s="286" t="s">
        <v>60</v>
      </c>
      <c r="F51" s="286" t="s">
        <v>61</v>
      </c>
      <c r="G51" s="287">
        <f>G53+G57+G63+G66+G68+G79+G83+G91</f>
        <v>2877638950</v>
      </c>
      <c r="H51" s="26"/>
      <c r="I51" s="40"/>
      <c r="J51" s="61"/>
      <c r="K51" s="146"/>
      <c r="L51" s="58"/>
    </row>
    <row r="52" spans="1:12" s="6" customFormat="1" ht="45.6" customHeight="1">
      <c r="A52" s="147"/>
      <c r="B52" s="273"/>
      <c r="C52" s="273"/>
      <c r="D52" s="194"/>
      <c r="E52" s="273"/>
      <c r="F52" s="273"/>
      <c r="G52" s="288"/>
      <c r="H52" s="169"/>
      <c r="I52" s="32"/>
      <c r="J52" s="62"/>
      <c r="K52" s="46"/>
      <c r="L52" s="58"/>
    </row>
    <row r="53" spans="1:12" s="5" customFormat="1" ht="83.45" customHeight="1">
      <c r="A53" s="147"/>
      <c r="B53" s="273"/>
      <c r="C53" s="252"/>
      <c r="D53" s="195" t="s">
        <v>20</v>
      </c>
      <c r="E53" s="272" t="s">
        <v>62</v>
      </c>
      <c r="F53" s="272" t="s">
        <v>63</v>
      </c>
      <c r="G53" s="196">
        <f>K53+K54+K55+K56</f>
        <v>24411350</v>
      </c>
      <c r="H53" s="154" t="s">
        <v>64</v>
      </c>
      <c r="I53" s="154" t="s">
        <v>65</v>
      </c>
      <c r="J53" s="101" t="s">
        <v>66</v>
      </c>
      <c r="K53" s="102">
        <v>11095000</v>
      </c>
      <c r="L53" s="197" t="s">
        <v>67</v>
      </c>
    </row>
    <row r="54" spans="1:12" s="6" customFormat="1" ht="62.45" customHeight="1">
      <c r="A54" s="147"/>
      <c r="B54" s="151"/>
      <c r="C54" s="151"/>
      <c r="D54" s="194"/>
      <c r="E54" s="273"/>
      <c r="F54" s="273"/>
      <c r="G54" s="89"/>
      <c r="H54" s="154" t="s">
        <v>68</v>
      </c>
      <c r="I54" s="154" t="s">
        <v>69</v>
      </c>
      <c r="J54" s="103" t="s">
        <v>66</v>
      </c>
      <c r="K54" s="104">
        <v>3912500</v>
      </c>
      <c r="L54" s="197" t="s">
        <v>67</v>
      </c>
    </row>
    <row r="55" spans="1:12" s="6" customFormat="1" ht="57" customHeight="1">
      <c r="A55" s="198"/>
      <c r="B55" s="27"/>
      <c r="C55" s="27"/>
      <c r="D55" s="199"/>
      <c r="E55" s="273"/>
      <c r="F55" s="253"/>
      <c r="G55" s="89"/>
      <c r="H55" s="154" t="s">
        <v>70</v>
      </c>
      <c r="I55" s="154" t="s">
        <v>71</v>
      </c>
      <c r="J55" s="200" t="s">
        <v>66</v>
      </c>
      <c r="K55" s="105">
        <v>3480250</v>
      </c>
      <c r="L55" s="197" t="s">
        <v>67</v>
      </c>
    </row>
    <row r="56" spans="1:12" s="6" customFormat="1" ht="49.9" customHeight="1" thickBot="1">
      <c r="A56" s="198"/>
      <c r="B56" s="27"/>
      <c r="C56" s="27"/>
      <c r="D56" s="199"/>
      <c r="E56" s="273"/>
      <c r="F56" s="253"/>
      <c r="G56" s="89"/>
      <c r="H56" s="154" t="s">
        <v>72</v>
      </c>
      <c r="I56" s="201" t="s">
        <v>73</v>
      </c>
      <c r="J56" s="246" t="s">
        <v>169</v>
      </c>
      <c r="K56" s="123">
        <v>5923600</v>
      </c>
      <c r="L56" s="202" t="s">
        <v>67</v>
      </c>
    </row>
    <row r="57" spans="1:12" s="6" customFormat="1" ht="24" customHeight="1">
      <c r="A57" s="203"/>
      <c r="B57" s="26"/>
      <c r="C57" s="26"/>
      <c r="D57" s="124" t="s">
        <v>20</v>
      </c>
      <c r="E57" s="296" t="s">
        <v>74</v>
      </c>
      <c r="F57" s="296" t="s">
        <v>75</v>
      </c>
      <c r="G57" s="125">
        <f>K57+K60</f>
        <v>2068356226</v>
      </c>
      <c r="H57" s="289" t="s">
        <v>76</v>
      </c>
      <c r="I57" s="289" t="s">
        <v>77</v>
      </c>
      <c r="J57" s="126" t="s">
        <v>78</v>
      </c>
      <c r="K57" s="127">
        <v>2026999126</v>
      </c>
      <c r="L57" s="291" t="s">
        <v>79</v>
      </c>
    </row>
    <row r="58" spans="1:12" s="6" customFormat="1" ht="20.25" customHeight="1">
      <c r="A58" s="198"/>
      <c r="B58" s="27"/>
      <c r="C58" s="27"/>
      <c r="D58" s="29"/>
      <c r="E58" s="297"/>
      <c r="F58" s="297"/>
      <c r="G58" s="30"/>
      <c r="H58" s="290"/>
      <c r="I58" s="290"/>
      <c r="J58" s="65"/>
      <c r="K58" s="66"/>
      <c r="L58" s="292"/>
    </row>
    <row r="59" spans="1:12" s="6" customFormat="1" ht="0.75" customHeight="1">
      <c r="A59" s="198"/>
      <c r="B59" s="27"/>
      <c r="C59" s="27"/>
      <c r="D59" s="29"/>
      <c r="E59" s="297"/>
      <c r="F59" s="297"/>
      <c r="G59" s="30"/>
      <c r="H59" s="31"/>
      <c r="I59" s="31"/>
      <c r="J59" s="65"/>
      <c r="K59" s="66"/>
      <c r="L59" s="58"/>
    </row>
    <row r="60" spans="1:12" s="6" customFormat="1" ht="26.25" customHeight="1">
      <c r="A60" s="198"/>
      <c r="B60" s="27"/>
      <c r="C60" s="27"/>
      <c r="D60" s="29"/>
      <c r="E60" s="297"/>
      <c r="F60" s="297"/>
      <c r="G60" s="30"/>
      <c r="H60" s="293" t="s">
        <v>80</v>
      </c>
      <c r="I60" s="293" t="s">
        <v>81</v>
      </c>
      <c r="J60" s="63" t="s">
        <v>82</v>
      </c>
      <c r="K60" s="67">
        <v>41357100</v>
      </c>
      <c r="L60" s="295" t="s">
        <v>79</v>
      </c>
    </row>
    <row r="61" spans="1:12" s="6" customFormat="1" ht="22.5" customHeight="1">
      <c r="A61" s="198"/>
      <c r="B61" s="27"/>
      <c r="C61" s="27"/>
      <c r="D61" s="29"/>
      <c r="E61" s="297"/>
      <c r="F61" s="297"/>
      <c r="G61" s="30"/>
      <c r="H61" s="290"/>
      <c r="I61" s="290"/>
      <c r="J61" s="65"/>
      <c r="K61" s="66"/>
      <c r="L61" s="292"/>
    </row>
    <row r="62" spans="1:12" s="6" customFormat="1" ht="39.6" customHeight="1" thickBot="1">
      <c r="A62" s="204"/>
      <c r="B62" s="205"/>
      <c r="C62" s="205"/>
      <c r="D62" s="113"/>
      <c r="E62" s="114"/>
      <c r="F62" s="128"/>
      <c r="G62" s="129"/>
      <c r="H62" s="294"/>
      <c r="I62" s="294"/>
      <c r="J62" s="130"/>
      <c r="K62" s="131"/>
      <c r="L62" s="83"/>
    </row>
    <row r="63" spans="1:12" s="6" customFormat="1" ht="27.75" customHeight="1">
      <c r="A63" s="203"/>
      <c r="B63" s="26"/>
      <c r="C63" s="26"/>
      <c r="D63" s="61" t="s">
        <v>20</v>
      </c>
      <c r="E63" s="286" t="s">
        <v>83</v>
      </c>
      <c r="F63" s="296" t="s">
        <v>84</v>
      </c>
      <c r="G63" s="88">
        <f>K63</f>
        <v>13691650</v>
      </c>
      <c r="H63" s="298" t="s">
        <v>85</v>
      </c>
      <c r="I63" s="289" t="s">
        <v>86</v>
      </c>
      <c r="J63" s="47" t="s">
        <v>57</v>
      </c>
      <c r="K63" s="115">
        <v>13691650</v>
      </c>
      <c r="L63" s="291" t="s">
        <v>79</v>
      </c>
    </row>
    <row r="64" spans="1:12" s="6" customFormat="1" ht="23.25" customHeight="1">
      <c r="A64" s="198"/>
      <c r="B64" s="27"/>
      <c r="C64" s="27"/>
      <c r="D64" s="199"/>
      <c r="E64" s="273"/>
      <c r="F64" s="297"/>
      <c r="G64" s="89"/>
      <c r="H64" s="299"/>
      <c r="I64" s="290"/>
      <c r="J64" s="62"/>
      <c r="K64" s="68"/>
      <c r="L64" s="292"/>
    </row>
    <row r="65" spans="1:12" s="6" customFormat="1" ht="36.6" customHeight="1">
      <c r="A65" s="198"/>
      <c r="B65" s="27"/>
      <c r="C65" s="27"/>
      <c r="D65" s="199"/>
      <c r="E65" s="24"/>
      <c r="F65" s="297"/>
      <c r="G65" s="89"/>
      <c r="H65" s="32"/>
      <c r="I65" s="290"/>
      <c r="J65" s="62"/>
      <c r="K65" s="68"/>
      <c r="L65" s="58"/>
    </row>
    <row r="66" spans="1:12" s="6" customFormat="1" ht="96.6" customHeight="1">
      <c r="A66" s="198"/>
      <c r="B66" s="27"/>
      <c r="C66" s="27"/>
      <c r="D66" s="206" t="s">
        <v>20</v>
      </c>
      <c r="E66" s="23" t="s">
        <v>87</v>
      </c>
      <c r="F66" s="94" t="s">
        <v>88</v>
      </c>
      <c r="G66" s="153">
        <f>K66+K67</f>
        <v>47090550</v>
      </c>
      <c r="H66" s="33" t="s">
        <v>89</v>
      </c>
      <c r="I66" s="69" t="s">
        <v>90</v>
      </c>
      <c r="J66" s="103" t="s">
        <v>91</v>
      </c>
      <c r="K66" s="81">
        <v>11390550</v>
      </c>
      <c r="L66" s="202" t="s">
        <v>67</v>
      </c>
    </row>
    <row r="67" spans="1:12" s="6" customFormat="1" ht="79.150000000000006" customHeight="1">
      <c r="A67" s="207"/>
      <c r="B67" s="208"/>
      <c r="C67" s="208"/>
      <c r="D67" s="209"/>
      <c r="E67" s="95"/>
      <c r="F67" s="95"/>
      <c r="G67" s="210"/>
      <c r="H67" s="70" t="s">
        <v>92</v>
      </c>
      <c r="I67" s="96" t="s">
        <v>93</v>
      </c>
      <c r="J67" s="106" t="s">
        <v>163</v>
      </c>
      <c r="K67" s="107">
        <v>35700000</v>
      </c>
      <c r="L67" s="197" t="s">
        <v>67</v>
      </c>
    </row>
    <row r="68" spans="1:12" s="5" customFormat="1" ht="30" customHeight="1">
      <c r="A68" s="211"/>
      <c r="B68" s="212"/>
      <c r="C68" s="212"/>
      <c r="D68" s="206" t="s">
        <v>20</v>
      </c>
      <c r="E68" s="213" t="s">
        <v>94</v>
      </c>
      <c r="F68" s="300" t="s">
        <v>95</v>
      </c>
      <c r="G68" s="153">
        <f>K68+K70+K72+K74+K75+K77</f>
        <v>444982374</v>
      </c>
      <c r="H68" s="301" t="s">
        <v>96</v>
      </c>
      <c r="I68" s="301" t="s">
        <v>97</v>
      </c>
      <c r="J68" s="101" t="s">
        <v>98</v>
      </c>
      <c r="K68" s="214">
        <v>4086080</v>
      </c>
      <c r="L68" s="295" t="s">
        <v>79</v>
      </c>
    </row>
    <row r="69" spans="1:12" s="6" customFormat="1" ht="48.6" customHeight="1">
      <c r="A69" s="198"/>
      <c r="B69" s="27"/>
      <c r="C69" s="27"/>
      <c r="D69" s="199"/>
      <c r="E69" s="215"/>
      <c r="F69" s="300"/>
      <c r="G69" s="89"/>
      <c r="H69" s="301"/>
      <c r="I69" s="301"/>
      <c r="J69" s="108"/>
      <c r="K69" s="216"/>
      <c r="L69" s="292"/>
    </row>
    <row r="70" spans="1:12" s="6" customFormat="1" ht="28.5" customHeight="1">
      <c r="A70" s="198"/>
      <c r="B70" s="27"/>
      <c r="C70" s="27"/>
      <c r="D70" s="199"/>
      <c r="E70" s="72"/>
      <c r="F70" s="272"/>
      <c r="G70" s="89"/>
      <c r="H70" s="301" t="s">
        <v>99</v>
      </c>
      <c r="I70" s="301" t="s">
        <v>100</v>
      </c>
      <c r="J70" s="109" t="s">
        <v>101</v>
      </c>
      <c r="K70" s="214">
        <v>5753044</v>
      </c>
      <c r="L70" s="295" t="s">
        <v>79</v>
      </c>
    </row>
    <row r="71" spans="1:12" s="6" customFormat="1" ht="19.899999999999999" customHeight="1">
      <c r="A71" s="198"/>
      <c r="B71" s="27"/>
      <c r="C71" s="27"/>
      <c r="D71" s="199"/>
      <c r="E71" s="72"/>
      <c r="F71" s="71"/>
      <c r="G71" s="89"/>
      <c r="H71" s="301"/>
      <c r="I71" s="301"/>
      <c r="J71" s="52"/>
      <c r="K71" s="217"/>
      <c r="L71" s="292"/>
    </row>
    <row r="72" spans="1:12" s="218" customFormat="1" ht="25.5" customHeight="1">
      <c r="A72" s="198"/>
      <c r="B72" s="27"/>
      <c r="C72" s="27"/>
      <c r="D72" s="199"/>
      <c r="E72" s="72"/>
      <c r="F72" s="71"/>
      <c r="G72" s="89"/>
      <c r="H72" s="301" t="s">
        <v>102</v>
      </c>
      <c r="I72" s="301" t="s">
        <v>103</v>
      </c>
      <c r="J72" s="49" t="s">
        <v>104</v>
      </c>
      <c r="K72" s="50">
        <v>7153250</v>
      </c>
      <c r="L72" s="295" t="s">
        <v>79</v>
      </c>
    </row>
    <row r="73" spans="1:12" s="6" customFormat="1" ht="28.5" customHeight="1">
      <c r="A73" s="198"/>
      <c r="B73" s="27"/>
      <c r="C73" s="27"/>
      <c r="D73" s="199"/>
      <c r="E73" s="72"/>
      <c r="F73" s="71"/>
      <c r="G73" s="89"/>
      <c r="H73" s="301"/>
      <c r="I73" s="301"/>
      <c r="J73" s="52"/>
      <c r="K73" s="217"/>
      <c r="L73" s="292"/>
    </row>
    <row r="74" spans="1:12" s="6" customFormat="1" ht="80.25" customHeight="1">
      <c r="A74" s="198"/>
      <c r="B74" s="27"/>
      <c r="C74" s="27"/>
      <c r="D74" s="199"/>
      <c r="E74" s="72"/>
      <c r="F74" s="71"/>
      <c r="G74" s="89"/>
      <c r="H74" s="70" t="s">
        <v>105</v>
      </c>
      <c r="I74" s="70" t="s">
        <v>106</v>
      </c>
      <c r="J74" s="49" t="s">
        <v>107</v>
      </c>
      <c r="K74" s="77">
        <v>3600000</v>
      </c>
      <c r="L74" s="78" t="s">
        <v>79</v>
      </c>
    </row>
    <row r="75" spans="1:12" s="6" customFormat="1" ht="24" customHeight="1">
      <c r="A75" s="198"/>
      <c r="B75" s="27"/>
      <c r="C75" s="27"/>
      <c r="D75" s="199"/>
      <c r="E75" s="72"/>
      <c r="F75" s="71"/>
      <c r="G75" s="89"/>
      <c r="H75" s="301" t="s">
        <v>108</v>
      </c>
      <c r="I75" s="301" t="s">
        <v>109</v>
      </c>
      <c r="J75" s="49" t="s">
        <v>110</v>
      </c>
      <c r="K75" s="45">
        <v>195785000</v>
      </c>
      <c r="L75" s="295" t="s">
        <v>79</v>
      </c>
    </row>
    <row r="76" spans="1:12" s="6" customFormat="1" ht="19.5" customHeight="1">
      <c r="A76" s="198"/>
      <c r="B76" s="27"/>
      <c r="C76" s="27"/>
      <c r="D76" s="199"/>
      <c r="E76" s="72"/>
      <c r="F76" s="71"/>
      <c r="G76" s="89"/>
      <c r="H76" s="301"/>
      <c r="I76" s="301"/>
      <c r="J76" s="52"/>
      <c r="K76" s="219"/>
      <c r="L76" s="292"/>
    </row>
    <row r="77" spans="1:12" s="5" customFormat="1" ht="24" customHeight="1">
      <c r="A77" s="198"/>
      <c r="B77" s="27"/>
      <c r="C77" s="27"/>
      <c r="D77" s="199"/>
      <c r="E77" s="72"/>
      <c r="F77" s="71"/>
      <c r="G77" s="89"/>
      <c r="H77" s="299" t="s">
        <v>111</v>
      </c>
      <c r="I77" s="299" t="s">
        <v>112</v>
      </c>
      <c r="J77" s="165" t="s">
        <v>164</v>
      </c>
      <c r="K77" s="45">
        <v>228605000</v>
      </c>
      <c r="L77" s="295" t="s">
        <v>79</v>
      </c>
    </row>
    <row r="78" spans="1:12" s="7" customFormat="1" ht="33" customHeight="1" thickBot="1">
      <c r="A78" s="204"/>
      <c r="B78" s="205"/>
      <c r="C78" s="205"/>
      <c r="D78" s="220"/>
      <c r="E78" s="132"/>
      <c r="F78" s="73"/>
      <c r="G78" s="156"/>
      <c r="H78" s="306"/>
      <c r="I78" s="306"/>
      <c r="J78" s="51"/>
      <c r="K78" s="122"/>
      <c r="L78" s="305"/>
    </row>
    <row r="79" spans="1:12" s="7" customFormat="1" ht="90" customHeight="1">
      <c r="A79" s="203"/>
      <c r="B79" s="26"/>
      <c r="C79" s="26"/>
      <c r="D79" s="61" t="s">
        <v>20</v>
      </c>
      <c r="E79" s="309" t="s">
        <v>113</v>
      </c>
      <c r="F79" s="311" t="s">
        <v>114</v>
      </c>
      <c r="G79" s="221">
        <f>SUM(K79:K82)</f>
        <v>71797000</v>
      </c>
      <c r="H79" s="133" t="s">
        <v>115</v>
      </c>
      <c r="I79" s="134" t="s">
        <v>116</v>
      </c>
      <c r="J79" s="60" t="s">
        <v>117</v>
      </c>
      <c r="K79" s="116">
        <v>34500000</v>
      </c>
      <c r="L79" s="117" t="s">
        <v>79</v>
      </c>
    </row>
    <row r="80" spans="1:12" s="7" customFormat="1" ht="49.9" customHeight="1">
      <c r="A80" s="198"/>
      <c r="B80" s="27"/>
      <c r="C80" s="27"/>
      <c r="D80" s="199"/>
      <c r="E80" s="310"/>
      <c r="F80" s="312"/>
      <c r="G80" s="222"/>
      <c r="H80" s="135" t="s">
        <v>118</v>
      </c>
      <c r="I80" s="136" t="s">
        <v>119</v>
      </c>
      <c r="J80" s="164" t="s">
        <v>124</v>
      </c>
      <c r="K80" s="98">
        <v>18750000</v>
      </c>
      <c r="L80" s="78" t="s">
        <v>79</v>
      </c>
    </row>
    <row r="81" spans="1:12" s="7" customFormat="1" ht="65.45" customHeight="1">
      <c r="A81" s="198"/>
      <c r="B81" s="27"/>
      <c r="C81" s="27"/>
      <c r="D81" s="199"/>
      <c r="E81" s="6"/>
      <c r="F81" s="71"/>
      <c r="G81" s="89"/>
      <c r="H81" s="135" t="s">
        <v>120</v>
      </c>
      <c r="I81" s="136" t="s">
        <v>121</v>
      </c>
      <c r="J81" s="223" t="s">
        <v>141</v>
      </c>
      <c r="K81" s="99">
        <v>10605000</v>
      </c>
      <c r="L81" s="78" t="s">
        <v>79</v>
      </c>
    </row>
    <row r="82" spans="1:12" s="7" customFormat="1" ht="75" customHeight="1">
      <c r="A82" s="198"/>
      <c r="B82" s="27"/>
      <c r="C82" s="27"/>
      <c r="D82" s="199"/>
      <c r="E82" s="6"/>
      <c r="F82" s="71"/>
      <c r="G82" s="89"/>
      <c r="H82" s="135" t="s">
        <v>122</v>
      </c>
      <c r="I82" s="136" t="s">
        <v>123</v>
      </c>
      <c r="J82" s="165" t="s">
        <v>165</v>
      </c>
      <c r="K82" s="98">
        <v>7942000</v>
      </c>
      <c r="L82" s="78" t="s">
        <v>79</v>
      </c>
    </row>
    <row r="83" spans="1:12" s="7" customFormat="1" ht="26.25" customHeight="1">
      <c r="A83" s="198"/>
      <c r="B83" s="27"/>
      <c r="C83" s="27"/>
      <c r="D83" s="206" t="s">
        <v>20</v>
      </c>
      <c r="E83" s="272" t="s">
        <v>125</v>
      </c>
      <c r="F83" s="272" t="s">
        <v>126</v>
      </c>
      <c r="G83" s="153">
        <f>K83+K88+K86+K89</f>
        <v>147029800</v>
      </c>
      <c r="H83" s="302" t="s">
        <v>127</v>
      </c>
      <c r="I83" s="302" t="s">
        <v>128</v>
      </c>
      <c r="J83" s="49" t="s">
        <v>30</v>
      </c>
      <c r="K83" s="45">
        <v>16807800</v>
      </c>
      <c r="L83" s="295" t="s">
        <v>79</v>
      </c>
    </row>
    <row r="84" spans="1:12" s="7" customFormat="1" ht="18" customHeight="1">
      <c r="A84" s="198"/>
      <c r="B84" s="27"/>
      <c r="C84" s="27"/>
      <c r="D84" s="199"/>
      <c r="E84" s="273"/>
      <c r="F84" s="273"/>
      <c r="G84" s="89"/>
      <c r="H84" s="299"/>
      <c r="I84" s="299"/>
      <c r="J84" s="48" t="s">
        <v>129</v>
      </c>
      <c r="K84" s="46"/>
      <c r="L84" s="292"/>
    </row>
    <row r="85" spans="1:12" s="7" customFormat="1" ht="20.45" customHeight="1">
      <c r="A85" s="198"/>
      <c r="B85" s="27"/>
      <c r="C85" s="27"/>
      <c r="D85" s="199"/>
      <c r="E85" s="273"/>
      <c r="F85" s="273"/>
      <c r="G85" s="89"/>
      <c r="H85" s="32"/>
      <c r="I85" s="32"/>
      <c r="J85" s="48"/>
      <c r="K85" s="46"/>
      <c r="L85" s="58"/>
    </row>
    <row r="86" spans="1:12" s="7" customFormat="1" ht="24" customHeight="1">
      <c r="A86" s="198"/>
      <c r="B86" s="27"/>
      <c r="C86" s="27"/>
      <c r="D86" s="199"/>
      <c r="E86" s="273"/>
      <c r="F86" s="273"/>
      <c r="G86" s="89"/>
      <c r="H86" s="301" t="s">
        <v>130</v>
      </c>
      <c r="I86" s="301" t="s">
        <v>131</v>
      </c>
      <c r="J86" s="49" t="s">
        <v>30</v>
      </c>
      <c r="K86" s="45">
        <v>61622000</v>
      </c>
      <c r="L86" s="295" t="s">
        <v>79</v>
      </c>
    </row>
    <row r="87" spans="1:12" s="7" customFormat="1" ht="57.75" customHeight="1">
      <c r="A87" s="198"/>
      <c r="B87" s="27"/>
      <c r="C87" s="27"/>
      <c r="D87" s="199"/>
      <c r="E87" s="72"/>
      <c r="F87" s="273"/>
      <c r="G87" s="89"/>
      <c r="H87" s="301"/>
      <c r="I87" s="301"/>
      <c r="J87" s="52"/>
      <c r="K87" s="79"/>
      <c r="L87" s="292"/>
    </row>
    <row r="88" spans="1:12" s="7" customFormat="1" ht="77.45" customHeight="1" thickBot="1">
      <c r="A88" s="198"/>
      <c r="B88" s="27"/>
      <c r="C88" s="27"/>
      <c r="D88" s="199"/>
      <c r="E88" s="72"/>
      <c r="F88" s="24"/>
      <c r="G88" s="89"/>
      <c r="H88" s="33" t="s">
        <v>132</v>
      </c>
      <c r="I88" s="33" t="s">
        <v>133</v>
      </c>
      <c r="J88" s="92" t="s">
        <v>134</v>
      </c>
      <c r="K88" s="80">
        <v>11600000</v>
      </c>
      <c r="L88" s="64" t="s">
        <v>79</v>
      </c>
    </row>
    <row r="89" spans="1:12" s="7" customFormat="1" ht="24" customHeight="1">
      <c r="A89" s="203"/>
      <c r="B89" s="26"/>
      <c r="C89" s="26"/>
      <c r="D89" s="61"/>
      <c r="E89" s="118"/>
      <c r="F89" s="119"/>
      <c r="G89" s="88"/>
      <c r="H89" s="303" t="s">
        <v>135</v>
      </c>
      <c r="I89" s="303" t="s">
        <v>136</v>
      </c>
      <c r="J89" s="60" t="s">
        <v>30</v>
      </c>
      <c r="K89" s="138">
        <v>57000000</v>
      </c>
      <c r="L89" s="291" t="s">
        <v>79</v>
      </c>
    </row>
    <row r="90" spans="1:12" s="7" customFormat="1" ht="72.599999999999994" customHeight="1" thickBot="1">
      <c r="A90" s="204"/>
      <c r="B90" s="205"/>
      <c r="C90" s="205"/>
      <c r="D90" s="220"/>
      <c r="E90" s="132"/>
      <c r="F90" s="73"/>
      <c r="G90" s="156"/>
      <c r="H90" s="304"/>
      <c r="I90" s="304"/>
      <c r="J90" s="51"/>
      <c r="K90" s="139"/>
      <c r="L90" s="305"/>
    </row>
    <row r="91" spans="1:12" s="7" customFormat="1" ht="34.9" customHeight="1">
      <c r="A91" s="203"/>
      <c r="B91" s="26"/>
      <c r="C91" s="26"/>
      <c r="D91" s="61" t="s">
        <v>20</v>
      </c>
      <c r="E91" s="286" t="s">
        <v>137</v>
      </c>
      <c r="F91" s="286" t="s">
        <v>138</v>
      </c>
      <c r="G91" s="88">
        <f>K91+K94+K96+K98</f>
        <v>60280000</v>
      </c>
      <c r="H91" s="298" t="s">
        <v>139</v>
      </c>
      <c r="I91" s="298" t="s">
        <v>140</v>
      </c>
      <c r="J91" s="60" t="s">
        <v>117</v>
      </c>
      <c r="K91" s="137">
        <v>19550000</v>
      </c>
      <c r="L91" s="291" t="s">
        <v>79</v>
      </c>
    </row>
    <row r="92" spans="1:12" s="7" customFormat="1" ht="24" customHeight="1">
      <c r="A92" s="198"/>
      <c r="B92" s="27"/>
      <c r="C92" s="27"/>
      <c r="D92" s="199"/>
      <c r="E92" s="273"/>
      <c r="F92" s="273"/>
      <c r="G92" s="89"/>
      <c r="H92" s="299"/>
      <c r="I92" s="299"/>
      <c r="J92" s="48"/>
      <c r="K92" s="46"/>
      <c r="L92" s="292"/>
    </row>
    <row r="93" spans="1:12" s="7" customFormat="1" ht="61.9" customHeight="1">
      <c r="A93" s="198"/>
      <c r="B93" s="27"/>
      <c r="C93" s="27"/>
      <c r="D93" s="199"/>
      <c r="E93" s="273"/>
      <c r="F93" s="273"/>
      <c r="G93" s="89"/>
      <c r="H93" s="299"/>
      <c r="I93" s="299"/>
      <c r="J93" s="48"/>
      <c r="K93" s="46"/>
      <c r="L93" s="58"/>
    </row>
    <row r="94" spans="1:12" s="7" customFormat="1" ht="24" customHeight="1">
      <c r="A94" s="198"/>
      <c r="B94" s="27"/>
      <c r="C94" s="27"/>
      <c r="D94" s="199"/>
      <c r="E94" s="72"/>
      <c r="F94" s="71"/>
      <c r="G94" s="89"/>
      <c r="H94" s="302" t="s">
        <v>142</v>
      </c>
      <c r="I94" s="302" t="s">
        <v>143</v>
      </c>
      <c r="J94" s="49" t="s">
        <v>144</v>
      </c>
      <c r="K94" s="81">
        <v>8380000</v>
      </c>
      <c r="L94" s="295" t="s">
        <v>79</v>
      </c>
    </row>
    <row r="95" spans="1:12" s="7" customFormat="1" ht="42.6" customHeight="1" thickBot="1">
      <c r="A95" s="198"/>
      <c r="B95" s="27"/>
      <c r="C95" s="27"/>
      <c r="D95" s="199"/>
      <c r="E95" s="72"/>
      <c r="F95" s="71"/>
      <c r="G95" s="89"/>
      <c r="H95" s="299"/>
      <c r="I95" s="299"/>
      <c r="J95" s="48"/>
      <c r="K95" s="46"/>
      <c r="L95" s="292"/>
    </row>
    <row r="96" spans="1:12" s="7" customFormat="1" ht="30" customHeight="1">
      <c r="A96" s="203"/>
      <c r="B96" s="26"/>
      <c r="C96" s="26"/>
      <c r="D96" s="61"/>
      <c r="E96" s="118"/>
      <c r="F96" s="119"/>
      <c r="G96" s="88"/>
      <c r="H96" s="298" t="s">
        <v>145</v>
      </c>
      <c r="I96" s="298" t="s">
        <v>146</v>
      </c>
      <c r="J96" s="97" t="s">
        <v>117</v>
      </c>
      <c r="K96" s="120">
        <v>25800000</v>
      </c>
      <c r="L96" s="291" t="s">
        <v>79</v>
      </c>
    </row>
    <row r="97" spans="1:12" s="7" customFormat="1" ht="52.9" customHeight="1" thickBot="1">
      <c r="A97" s="204"/>
      <c r="B97" s="205"/>
      <c r="C97" s="205"/>
      <c r="D97" s="220"/>
      <c r="E97" s="121"/>
      <c r="F97" s="73"/>
      <c r="G97" s="156"/>
      <c r="H97" s="306"/>
      <c r="I97" s="306"/>
      <c r="J97" s="51"/>
      <c r="K97" s="122"/>
      <c r="L97" s="305"/>
    </row>
    <row r="98" spans="1:12" s="7" customFormat="1" ht="24" customHeight="1">
      <c r="A98" s="198"/>
      <c r="B98" s="27"/>
      <c r="C98" s="27"/>
      <c r="D98" s="199"/>
      <c r="E98" s="72"/>
      <c r="F98" s="71"/>
      <c r="G98" s="89"/>
      <c r="H98" s="299" t="s">
        <v>147</v>
      </c>
      <c r="I98" s="299" t="s">
        <v>148</v>
      </c>
      <c r="J98" s="48" t="s">
        <v>149</v>
      </c>
      <c r="K98" s="46">
        <v>6550000</v>
      </c>
      <c r="L98" s="292" t="s">
        <v>79</v>
      </c>
    </row>
    <row r="99" spans="1:12" s="7" customFormat="1" ht="24" customHeight="1">
      <c r="A99" s="198"/>
      <c r="B99" s="27"/>
      <c r="C99" s="27"/>
      <c r="D99" s="199"/>
      <c r="E99" s="72"/>
      <c r="F99" s="71"/>
      <c r="G99" s="89"/>
      <c r="H99" s="299"/>
      <c r="I99" s="299"/>
      <c r="J99" s="48"/>
      <c r="K99" s="46"/>
      <c r="L99" s="292"/>
    </row>
    <row r="100" spans="1:12" s="7" customFormat="1" ht="19.5" customHeight="1">
      <c r="A100" s="198"/>
      <c r="B100" s="27"/>
      <c r="C100" s="27"/>
      <c r="D100" s="224"/>
      <c r="E100" s="71"/>
      <c r="F100" s="71"/>
      <c r="G100" s="89"/>
      <c r="H100" s="299"/>
      <c r="I100" s="299"/>
      <c r="J100" s="48"/>
      <c r="K100" s="46"/>
      <c r="L100" s="58"/>
    </row>
    <row r="101" spans="1:12" s="6" customFormat="1" ht="15.75" customHeight="1" thickBot="1">
      <c r="A101" s="225"/>
      <c r="B101" s="205"/>
      <c r="C101" s="205"/>
      <c r="D101" s="226"/>
      <c r="E101" s="73"/>
      <c r="F101" s="73"/>
      <c r="G101" s="156"/>
      <c r="H101" s="299"/>
      <c r="I101" s="299"/>
      <c r="J101" s="82"/>
      <c r="K101" s="46"/>
      <c r="L101" s="83"/>
    </row>
    <row r="102" spans="1:12" s="6" customFormat="1" ht="20.25" customHeight="1" thickBot="1">
      <c r="A102" s="307" t="s">
        <v>150</v>
      </c>
      <c r="B102" s="308"/>
      <c r="C102" s="308"/>
      <c r="D102" s="308"/>
      <c r="E102" s="308"/>
      <c r="F102" s="308"/>
      <c r="G102" s="308"/>
      <c r="H102" s="227"/>
      <c r="I102" s="228"/>
      <c r="J102" s="229"/>
      <c r="K102" s="230">
        <f>SUM(K11:K100)</f>
        <v>3065872800</v>
      </c>
      <c r="L102" s="83"/>
    </row>
    <row r="103" spans="1:12" s="6" customFormat="1" ht="13.5" customHeight="1">
      <c r="A103" s="2"/>
      <c r="B103" s="2"/>
      <c r="C103" s="2"/>
      <c r="D103" s="2"/>
      <c r="E103" s="2"/>
      <c r="F103" s="2"/>
      <c r="G103" s="2"/>
      <c r="H103" s="231"/>
      <c r="I103" s="232"/>
      <c r="J103" s="231"/>
    </row>
    <row r="104" spans="1:12" s="6" customFormat="1" ht="20.25" customHeight="1">
      <c r="A104" s="2"/>
      <c r="B104" s="2"/>
      <c r="C104" s="2"/>
      <c r="D104" s="2"/>
      <c r="E104" s="2"/>
      <c r="F104" s="2"/>
      <c r="G104" s="2"/>
      <c r="H104" s="231"/>
      <c r="I104" s="233" t="s">
        <v>158</v>
      </c>
      <c r="J104" s="231"/>
    </row>
    <row r="105" spans="1:12" s="6" customFormat="1" ht="15.75" customHeight="1">
      <c r="D105" s="234"/>
      <c r="H105" s="235"/>
      <c r="I105" s="6" t="s">
        <v>151</v>
      </c>
      <c r="J105" s="236"/>
    </row>
    <row r="106" spans="1:12" s="6" customFormat="1" ht="18" customHeight="1">
      <c r="D106" s="234"/>
      <c r="E106" s="237"/>
      <c r="H106" s="238"/>
      <c r="J106" s="231"/>
    </row>
    <row r="107" spans="1:12" s="6" customFormat="1" ht="15" customHeight="1">
      <c r="D107" s="234"/>
      <c r="E107" s="239"/>
      <c r="I107" s="240"/>
      <c r="J107" s="241"/>
    </row>
    <row r="108" spans="1:12" s="243" customFormat="1" ht="18" customHeight="1">
      <c r="A108" s="6"/>
      <c r="B108" s="6"/>
      <c r="C108" s="6"/>
      <c r="D108" s="234"/>
      <c r="E108" s="242"/>
      <c r="F108" s="6"/>
      <c r="G108" s="6"/>
      <c r="H108" s="6"/>
      <c r="I108" s="240"/>
      <c r="J108" s="241"/>
      <c r="K108" s="6"/>
    </row>
    <row r="109" spans="1:12" s="243" customFormat="1" ht="12.75">
      <c r="A109" s="6"/>
      <c r="B109" s="6"/>
      <c r="C109" s="6"/>
      <c r="D109" s="234"/>
      <c r="E109" s="6"/>
      <c r="F109" s="6"/>
      <c r="G109" s="6"/>
      <c r="H109" s="6"/>
      <c r="I109" s="244" t="s">
        <v>152</v>
      </c>
    </row>
    <row r="110" spans="1:12" s="243" customFormat="1" ht="12.75">
      <c r="A110" s="6"/>
      <c r="B110" s="6"/>
      <c r="C110" s="6"/>
      <c r="D110" s="234"/>
      <c r="E110" s="6"/>
      <c r="F110" s="6"/>
      <c r="G110" s="6"/>
      <c r="H110" s="6"/>
      <c r="I110" s="232" t="s">
        <v>153</v>
      </c>
    </row>
    <row r="111" spans="1:12" s="243" customFormat="1" ht="12.75">
      <c r="D111" s="245"/>
      <c r="H111" s="6"/>
      <c r="I111" s="232" t="s">
        <v>154</v>
      </c>
    </row>
    <row r="112" spans="1:12" s="8" customFormat="1" ht="12.75">
      <c r="D112" s="75"/>
      <c r="H112" s="3"/>
      <c r="I112" s="84"/>
      <c r="J112" s="85"/>
      <c r="K112" s="3"/>
    </row>
    <row r="113" spans="1:11" s="8" customFormat="1" ht="12.75">
      <c r="A113" s="3"/>
      <c r="B113" s="3"/>
      <c r="C113" s="3"/>
      <c r="D113" s="74"/>
      <c r="E113" s="3"/>
      <c r="F113" s="3"/>
      <c r="G113" s="3"/>
      <c r="H113" s="76"/>
      <c r="I113" s="84"/>
    </row>
    <row r="114" spans="1:11" s="8" customFormat="1" ht="12.75">
      <c r="D114" s="75"/>
      <c r="H114" s="3"/>
      <c r="I114" s="84"/>
      <c r="J114" s="85"/>
      <c r="K114" s="3"/>
    </row>
    <row r="115" spans="1:11" s="8" customFormat="1" ht="15">
      <c r="A115" s="3"/>
      <c r="B115" s="3"/>
      <c r="C115" s="3"/>
      <c r="D115" s="74"/>
      <c r="E115" s="3"/>
      <c r="F115" s="3"/>
      <c r="G115" s="3"/>
      <c r="H115" s="9"/>
      <c r="I115" s="11"/>
      <c r="J115" s="12"/>
      <c r="K115" s="9"/>
    </row>
  </sheetData>
  <mergeCells count="131">
    <mergeCell ref="H89:H90"/>
    <mergeCell ref="I89:I90"/>
    <mergeCell ref="L89:L90"/>
    <mergeCell ref="H77:H78"/>
    <mergeCell ref="I77:I78"/>
    <mergeCell ref="L77:L78"/>
    <mergeCell ref="A102:G102"/>
    <mergeCell ref="H96:H97"/>
    <mergeCell ref="I96:I97"/>
    <mergeCell ref="L96:L97"/>
    <mergeCell ref="H98:H101"/>
    <mergeCell ref="I98:I101"/>
    <mergeCell ref="L98:L99"/>
    <mergeCell ref="E91:E93"/>
    <mergeCell ref="F91:F93"/>
    <mergeCell ref="H91:H93"/>
    <mergeCell ref="I91:I93"/>
    <mergeCell ref="L91:L92"/>
    <mergeCell ref="H94:H95"/>
    <mergeCell ref="I94:I95"/>
    <mergeCell ref="L94:L95"/>
    <mergeCell ref="E79:E80"/>
    <mergeCell ref="F79:F80"/>
    <mergeCell ref="E83:E86"/>
    <mergeCell ref="F83:F87"/>
    <mergeCell ref="H83:H84"/>
    <mergeCell ref="I83:I84"/>
    <mergeCell ref="L83:L84"/>
    <mergeCell ref="I70:I71"/>
    <mergeCell ref="L70:L71"/>
    <mergeCell ref="H72:H73"/>
    <mergeCell ref="I72:I73"/>
    <mergeCell ref="L72:L73"/>
    <mergeCell ref="H75:H76"/>
    <mergeCell ref="I75:I76"/>
    <mergeCell ref="L75:L76"/>
    <mergeCell ref="H86:H87"/>
    <mergeCell ref="I86:I87"/>
    <mergeCell ref="L86:L87"/>
    <mergeCell ref="E63:E64"/>
    <mergeCell ref="F63:F65"/>
    <mergeCell ref="H63:H64"/>
    <mergeCell ref="I63:I65"/>
    <mergeCell ref="L63:L64"/>
    <mergeCell ref="F68:F70"/>
    <mergeCell ref="H68:H69"/>
    <mergeCell ref="I68:I69"/>
    <mergeCell ref="L68:L69"/>
    <mergeCell ref="H70:H71"/>
    <mergeCell ref="H57:H58"/>
    <mergeCell ref="I57:I58"/>
    <mergeCell ref="L57:L58"/>
    <mergeCell ref="H60:H62"/>
    <mergeCell ref="I60:I62"/>
    <mergeCell ref="L60:L61"/>
    <mergeCell ref="E53:E54"/>
    <mergeCell ref="F53:F54"/>
    <mergeCell ref="E55:E56"/>
    <mergeCell ref="F55:F56"/>
    <mergeCell ref="E57:E61"/>
    <mergeCell ref="F57:F61"/>
    <mergeCell ref="E47:E49"/>
    <mergeCell ref="F47:F49"/>
    <mergeCell ref="H47:H49"/>
    <mergeCell ref="I47:I49"/>
    <mergeCell ref="L47:L49"/>
    <mergeCell ref="B50:B53"/>
    <mergeCell ref="C50:C53"/>
    <mergeCell ref="E51:E52"/>
    <mergeCell ref="F51:F52"/>
    <mergeCell ref="G51:G52"/>
    <mergeCell ref="I38:I40"/>
    <mergeCell ref="L38:L40"/>
    <mergeCell ref="E41:E43"/>
    <mergeCell ref="F41:F43"/>
    <mergeCell ref="G41:G42"/>
    <mergeCell ref="H41:H43"/>
    <mergeCell ref="I41:I43"/>
    <mergeCell ref="L41:L43"/>
    <mergeCell ref="E35:E37"/>
    <mergeCell ref="F35:F37"/>
    <mergeCell ref="G35:G37"/>
    <mergeCell ref="E38:E40"/>
    <mergeCell ref="F38:F40"/>
    <mergeCell ref="H38:H40"/>
    <mergeCell ref="E25:E28"/>
    <mergeCell ref="F25:F28"/>
    <mergeCell ref="H25:H28"/>
    <mergeCell ref="I25:I28"/>
    <mergeCell ref="L25:L28"/>
    <mergeCell ref="E29:E34"/>
    <mergeCell ref="F29:F34"/>
    <mergeCell ref="H29:H34"/>
    <mergeCell ref="I29:I34"/>
    <mergeCell ref="L29:L32"/>
    <mergeCell ref="E17:E18"/>
    <mergeCell ref="F17:F19"/>
    <mergeCell ref="H17:H19"/>
    <mergeCell ref="I17:I19"/>
    <mergeCell ref="L17:L19"/>
    <mergeCell ref="E20:E22"/>
    <mergeCell ref="F20:F24"/>
    <mergeCell ref="H20:H24"/>
    <mergeCell ref="I20:I24"/>
    <mergeCell ref="L20:L22"/>
    <mergeCell ref="E11:E13"/>
    <mergeCell ref="F11:F13"/>
    <mergeCell ref="H11:H13"/>
    <mergeCell ref="I11:I13"/>
    <mergeCell ref="L11:L13"/>
    <mergeCell ref="E14:E16"/>
    <mergeCell ref="F14:F16"/>
    <mergeCell ref="H14:H16"/>
    <mergeCell ref="I14:I16"/>
    <mergeCell ref="I4:I5"/>
    <mergeCell ref="J4:J5"/>
    <mergeCell ref="K4:K5"/>
    <mergeCell ref="B7:B10"/>
    <mergeCell ref="C7:C10"/>
    <mergeCell ref="E8:E10"/>
    <mergeCell ref="F8:F10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</mergeCells>
  <pageMargins left="0.31496062992125984" right="0" top="0.42" bottom="0.83" header="0" footer="0"/>
  <pageSetup paperSize="9" scale="80" orientation="landscape" r:id="rId1"/>
  <rowBreaks count="2" manualBreakCount="2">
    <brk id="24" max="11" man="1"/>
    <brk id="11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RKT-P 2024 (2)</vt:lpstr>
      <vt:lpstr>'RKT-P 2024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2025-01-30T05:43:36Z</cp:lastPrinted>
  <dcterms:created xsi:type="dcterms:W3CDTF">2006-09-16T00:00:00Z</dcterms:created>
  <dcterms:modified xsi:type="dcterms:W3CDTF">2025-02-03T01:16:45Z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F279DF5C0B6B40E5B9D6DDE0165D70CA_12</vt:lpwstr>
  </property>
  <property fmtid="{D5CDD505-2E9C-101B-9397-08002B2CF9AE}" pid="3" name="KSOProductBuildVer">
    <vt:lpwstr>1033-12.2.0.18607</vt:lpwstr>
  </property>
</Properties>
</file>